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defaultThemeVersion="124226"/>
  <sheets>
    <sheet name="MODE D'EMPLOI" sheetId="1" r:id="rId1"/>
    <sheet name="Budget global" sheetId="2" r:id="rId2"/>
    <sheet name="Indexation" sheetId="3" r:id="rId3"/>
    <sheet name="Dédommagement" sheetId="4" r:id="rId4"/>
    <sheet name="Oeuvre d'Art" sheetId="5" r:id="rId5"/>
    <sheet name="Honor-Cat 1" sheetId="6" r:id="rId6"/>
    <sheet name="Honor-Cat 2" sheetId="7" r:id="rId7"/>
    <sheet name="Honor-Cat 3" sheetId="8" r:id="rId8"/>
    <sheet name="Honor-Cat 4" sheetId="9" r:id="rId9"/>
    <sheet name="Honor-Cat 5" sheetId="10" r:id="rId10"/>
    <sheet name="SYNTHESE" sheetId="11" r:id="rId11"/>
  </sheets>
  <definedNames>
    <definedName name="Print_Area" localSheetId="1">'Budget global'!$B$8:$I$81</definedName>
    <definedName name="Print_Area" localSheetId="3">Dédommagement!$B$11:$G$36</definedName>
    <definedName name="Print_Area" localSheetId="2">Indexation!#REF!</definedName>
    <definedName name="Print_Area" localSheetId="0">'MODE D''EMPLOI'!$A$3:$B$21</definedName>
    <definedName name="Print_Area" localSheetId="4">'Oeuvre d''Art'!$B$5:$E$25</definedName>
  </definedNames>
</workbook>
</file>

<file path=xl/comments10.xml><?xml version="1.0" encoding="utf-8"?>
<comments xmlns="http://schemas.openxmlformats.org/spreadsheetml/2006/main">
  <authors>
    <author>guissa01</author>
  </authors>
  <commentList>
    <comment ref="L74" authorId="0">
      <text>
        <t xml:space="preserve">Cellule architecture :
formule d'arrondissement arithmétique à 0,5.</t>
      </text>
    </comment>
  </commentList>
</comments>
</file>

<file path=xl/comments2.xml><?xml version="1.0" encoding="utf-8"?>
<comments xmlns="http://schemas.openxmlformats.org/spreadsheetml/2006/main">
  <authors>
    <author>Cellule architecture</author>
    <author>AurÃ©lie LefÃ©bure</author>
  </authors>
  <commentList>
    <comment ref="G28" authorId="0">
      <text>
        <t xml:space="preserve">Cellule architecture:
Concerne les bâtiments qui doivent absolument être démolis au préalable (et ne peuvent pas être reutilisés ou valorisés dans le cadre du projet architectural). 
Compter 200 euros HTVA/mètre cube de bâtiment. Hors risques évacuation amiante etc.</t>
      </text>
    </comment>
    <comment ref="C39" authorId="0">
      <text>
        <t xml:space="preserve">Cellule architecture:
La possibilité de facturer une certaine partie des honoraires (par ex 15%) avec un taux de TVA réduit (6%) dans le cadre de la cession des droits d'auteurs peut être envisagée et convenue de commun accord avec le maître de l'ouvrage. Mais dans l'attente d'un accord, 21% sont appliqués au niveau de l'estimation par prudence.</t>
      </text>
    </comment>
    <comment ref="E39" authorId="0">
      <text>
        <t xml:space="preserve">Cellule architecture:
Case à lier ("=") avec celle reprenant, en texte vert, le TAUX FORFAITAIRE arrondi de l'onglet Honor-x (honoraires) complété.</t>
      </text>
    </comment>
    <comment ref="G39" authorId="0">
      <text>
        <t xml:space="preserve">Cellule architecture:
Case à lier ("=") avec celle reprenant, en texte vert, le MONTANT ESTIME arrondi de l'onglet Honor-x (honoraires) complété.</t>
      </text>
    </comment>
    <comment ref="B45" authorId="1">
      <text>
        <t xml:space="preserve">Cellule architecture :
A vérifier : Le prix HTVA au mètre carré BRUT construit devrait se situer entre (estimations 2024):
1500 euros/m² &gt; rénovation ponctuelle dans bâtiment « de bonne facture » 
2200 euros/m² &gt; construction ou rénovation lourde avec peu de finitions, programme simple, pas de travaux substantiels de stabilité
2600 euros/m² &gt; construction ou rénovation lourde avec finitions moyennes, programme simple, pas de travaux substantiels de stabilité
3000 euros/m² &gt; construction ou rénovation lourde avec finitions complètes et ambitions energetiques horizon 2050
3250 euros/m² &gt; restauration d'un bâtiment classé, équipement culturel, scénographie et/ou gros travaux de stabilité</t>
      </text>
    </comment>
    <comment ref="B52" authorId="1">
      <text>
        <t xml:space="preserve">Cellule architecture :
Prix abords: estimations 2025 Globalement: prix pour des revêtements 'classiques', sans extravagance et sans équipements technique particulier type plaine de jeux, bornes automatiques, etc.</t>
      </text>
    </comment>
    <comment ref="B66" authorId="1">
      <text>
        <t xml:space="preserve">Cellule architecture :
Attention ! Le mois de l’index de référence pour l’estimation du montant de travaux communiquée devra être au maximum 3 mois antérieur au mois de publication de l'avis de marché/du cahier des charges. Si l’estimation est plus ancienne, il conviendra de l’indexer suivant la formule de calcul reprise au niveau de l'onglet "Indexation"</t>
      </text>
    </comment>
  </commentList>
</comments>
</file>

<file path=xl/comments6.xml><?xml version="1.0" encoding="utf-8"?>
<comments xmlns="http://schemas.openxmlformats.org/spreadsheetml/2006/main">
  <authors>
    <author>Cellule architecture</author>
  </authors>
  <commentList>
    <comment ref="L74" authorId="0">
      <text>
        <t xml:space="preserve">Cellule architecture:
Formule d'arrondissement arithmétique à 0,5.</t>
      </text>
    </comment>
  </commentList>
</comments>
</file>

<file path=xl/comments7.xml><?xml version="1.0" encoding="utf-8"?>
<comments xmlns="http://schemas.openxmlformats.org/spreadsheetml/2006/main">
  <authors>
    <author>Cellule architecture</author>
  </authors>
  <commentList>
    <comment ref="L74" authorId="0">
      <text>
        <t xml:space="preserve">Cellule architecture:
Formule d'arrondissement arithmétique à 0,5.</t>
      </text>
    </comment>
  </commentList>
</comments>
</file>

<file path=xl/comments8.xml><?xml version="1.0" encoding="utf-8"?>
<comments xmlns="http://schemas.openxmlformats.org/spreadsheetml/2006/main">
  <authors>
    <author>Cellule architecture</author>
  </authors>
  <commentList>
    <comment ref="L74" authorId="0">
      <text>
        <t xml:space="preserve">Cellule architecture:
Formule d'arrondissement arithmétique à 0,5.</t>
      </text>
    </comment>
  </commentList>
</comments>
</file>

<file path=xl/comments9.xml><?xml version="1.0" encoding="utf-8"?>
<comments xmlns="http://schemas.openxmlformats.org/spreadsheetml/2006/main">
  <authors>
    <author>Cellule architecture</author>
  </authors>
  <commentList>
    <comment ref="L74" authorId="0">
      <text>
        <t xml:space="preserve">Cellule architecture:
Formule d'arrondissement arithmétique à 0,5.</t>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19">
    <numFmt numFmtId="5" formatCode="#,##0\ &quot;€&quot;;\-#,##0\ &quot;€&quot;"/>
    <numFmt numFmtId="44" formatCode="_-* #,##0.00\ &quot;€&quot;_-;\-* #,##0.00\ &quot;€&quot;_-;_-* &quot;-&quot;??\ &quot;€&quot;_-;_-@_-"/>
    <numFmt numFmtId="56" formatCode="&quot;上午/下午 &quot;hh&quot;時&quot;mm&quot;分&quot;ss&quot;秒 &quot;"/>
    <numFmt numFmtId="164" formatCode="_-* #,##0.00&quot; €&quot;_-;\-* #,##0.00&quot; €&quot;_-;_-* \-??&quot; €&quot;_-;_-@_-"/>
    <numFmt numFmtId="165" formatCode="#,##0&quot; €&quot;;[Red]\-#,##0&quot; €&quot;"/>
    <numFmt numFmtId="166" formatCode="#,##0.00&quot; €&quot;"/>
    <numFmt numFmtId="167" formatCode="_-* #,##0&quot; €&quot;_-;\-* #,##0&quot; €&quot;_-;_-* &quot;- €&quot;_-;_-@_-"/>
    <numFmt numFmtId="168" formatCode="0.00_ ;[Red]\-0.00\ "/>
    <numFmt numFmtId="169" formatCode="0.0%"/>
    <numFmt numFmtId="170" formatCode="&quot;&quot;0.00%\)"/>
    <numFmt numFmtId="171" formatCode="\(0.00%\)"/>
    <numFmt numFmtId="172" formatCode="0.000%"/>
    <numFmt numFmtId="173" formatCode="&quot;€&quot;\ #,##0.00"/>
    <numFmt numFmtId="174" formatCode="0.0"/>
    <numFmt numFmtId="175" formatCode="0.000"/>
    <numFmt numFmtId="176" formatCode="#,##0\ &quot;€&quot;"/>
    <numFmt numFmtId="177" formatCode="#,##0.00\ &quot;€&quot;"/>
    <numFmt numFmtId="178" formatCode="_-* #,##0.00\ &quot;F&quot;_-;\-* #,##0.00\ &quot;F&quot;_-;_-* &quot;-&quot;??\ &quot;F&quot;_-;_-@_-"/>
    <numFmt numFmtId="179" formatCode="_-* #,##0\ &quot;F&quot;_-;\-* #,##0\ &quot;F&quot;_-;_-* &quot;-&quot;??\ &quot;F&quot;_-;_-@_-"/>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1">
    <xf numFmtId="0" fontId="0" fillId="0" borderId="0" xfId="0" applyNumberFormat="1"/>
    <xf numFmtId="14" fontId="0" fillId="0" borderId="0" xfId="0" applyNumberFormat="1"/>
    <xf numFmtId="173" fontId="0" fillId="0" borderId="0" xfId="0" applyNumberFormat="1"/>
    <xf numFmtId="9" fontId="0" fillId="0" borderId="0" xfId="0" applyNumberFormat="1"/>
    <xf numFmtId="1" fontId="0" fillId="0" borderId="0" xfId="0" applyNumberFormat="1"/>
    <xf numFmtId="167" fontId="0" fillId="0" borderId="0" xfId="0" applyNumberFormat="1"/>
    <xf numFmtId="5" fontId="0" fillId="0" borderId="0" xfId="0" applyNumberFormat="1"/>
    <xf numFmtId="169" fontId="0" fillId="0" borderId="0" xfId="0" applyNumberFormat="1"/>
    <xf numFmtId="177" fontId="0" fillId="0" borderId="0" xfId="0" applyNumberFormat="1"/>
    <xf numFmtId="17" fontId="0" fillId="0" borderId="0" xfId="0" applyNumberFormat="1"/>
    <xf numFmtId="179" fontId="0" fillId="0" borderId="0" xfId="0" applyNumberFormat="1"/>
    <xf numFmtId="176" fontId="0" fillId="0" borderId="0" xfId="0" applyNumberFormat="1"/>
    <xf numFmtId="166" fontId="0" fillId="0" borderId="0" xfId="0" applyNumberFormat="1"/>
    <xf numFmtId="174" fontId="0" fillId="0" borderId="0" xfId="0" applyNumberFormat="1"/>
    <xf numFmtId="49" fontId="0" fillId="0" borderId="0" xfId="0" applyNumberFormat="1"/>
    <xf numFmtId="10" fontId="0" fillId="0" borderId="0" xfId="0" applyNumberFormat="1"/>
    <xf numFmtId="175" fontId="0" fillId="0" borderId="0" xfId="0" applyNumberFormat="1"/>
    <xf numFmtId="165" fontId="0" fillId="0" borderId="0" xfId="0" applyNumberFormat="1"/>
    <xf numFmtId="2" fontId="0" fillId="0" borderId="0" xfId="0" applyNumberFormat="1"/>
    <xf numFmtId="4" fontId="0" fillId="0" borderId="0" xfId="0" applyNumberFormat="1"/>
    <xf numFmtId="168"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theme" Target="theme/theme1.xml"/><Relationship Id="rId13" Type="http://schemas.openxmlformats.org/officeDocument/2006/relationships/styles" Target="styles.xml"/><Relationship Id="rId14" Type="http://schemas.openxmlformats.org/officeDocument/2006/relationships/sheetMetadata" Target="metadata.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ï¼­ï¼³ ï¼°ã´ã·ãã¯"/>
        <a:font script="Hang" typeface="ë§ì ê³ ë"/>
        <a:font script="Hans" typeface="å®ä½"/>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ï¼­ï¼³ ï¼°ã´ã·ãã¯"/>
        <a:font script="Hang" typeface="ë§ì ê³ ë"/>
        <a:font script="Hans" typeface="å®ä½"/>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vmlDrawing" Target="../drawings/vmlDrawing10.vml"/><Relationship Id="rId2"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6.vml"/><Relationship Id="rId2" Type="http://schemas.openxmlformats.org/officeDocument/2006/relationships/comments" Target="../comments6.x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7.vml"/><Relationship Id="rId2" Type="http://schemas.openxmlformats.org/officeDocument/2006/relationships/comments" Target="../comments7.xml"/></Relationships>
</file>

<file path=xl/worksheets/_rels/sheet8.xml.rels><?xml version="1.0" encoding="UTF-8" standalone="yes"?>
<Relationships xmlns="http://schemas.openxmlformats.org/package/2006/relationships"><Relationship Id="rId1" Type="http://schemas.openxmlformats.org/officeDocument/2006/relationships/vmlDrawing" Target="../drawings/vmlDrawing8.vml"/><Relationship Id="rId2" Type="http://schemas.openxmlformats.org/officeDocument/2006/relationships/comments" Target="../comments8.xml"/></Relationships>
</file>

<file path=xl/worksheets/_rels/sheet9.xml.rels><?xml version="1.0" encoding="UTF-8" standalone="yes"?>
<Relationships xmlns="http://schemas.openxmlformats.org/package/2006/relationships"><Relationship Id="rId1" Type="http://schemas.openxmlformats.org/officeDocument/2006/relationships/vmlDrawing" Target="../drawings/vmlDrawing9.vml"/><Relationship Id="rId2"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dimension ref="A1:I28"/>
  <sheetViews>
    <sheetView workbookViewId="0" rightToLeft="0"/>
  </sheetViews>
  <cols>
    <col min="1" max="1" customWidth="1" width="3.7109375"/>
    <col min="2" max="2" customWidth="1" width="130.140625"/>
    <col min="3" max="3" customWidth="1" width="40.7109375"/>
  </cols>
  <sheetData>
    <row r="1" ht="15" customHeight="1">
      <c r="B1" t="str">
        <v>Budget Global - sur base du document-type www.marchesdarchitecture.be du</v>
      </c>
      <c r="C1" s="1">
        <v>45803</v>
      </c>
    </row>
    <row r="2" ht="15" customHeight="1"/>
    <row r="3" ht="20.1" customHeight="1">
      <c r="B3" t="str">
        <v>MODE D'EMPLOI du classeur Excel "Budget global"</v>
      </c>
    </row>
    <row r="4" ht="54.75" customHeight="1">
      <c r="B4" t="str">
        <v>Préambule : les onglets Indexation, Dédommagement, Intégration Œuvre d'Art (IOA) et Honoraires sont utilisabes séparément. Dans ce cas, outre compléter/adapter les chiffres et/ou parties de texte écrites en rose, il faut également remplir manuellement les chiffres dans les cellules de fond orange clair (=Montant global des travaux indexé et arrondi) et/ou les cellules de fond vert clair (=Montant des Honoraires sur mission classique auteur de projet).</v>
      </c>
    </row>
    <row r="5"/>
    <row r="6" ht="22.5" customHeight="1">
      <c r="A6" t="str">
        <v xml:space="preserve">1. </v>
      </c>
      <c r="B6" t="str">
        <v>Compléter/adapter les informations (texte en rose) dans l'onglet Budget global :</v>
      </c>
    </row>
    <row r="7" ht="240" customHeight="1" xml:space="preserve">
      <c r="B7" t="str" xml:space="preserve">
        <v xml:space="preserve">*certaines valeurs sont déjà indiquées à titre d'exemple: il s'agit donc d'être attentif à les ajuster au besoin_x000d_
_x000d_
a. compléter le titre du projet et la date de la version du fichier en en-tête _x000d_
b. entrer les "Données préalables" et les "Données nécessaires au calcul du budget relatif à la passation du marché de services" suivant le type de procédure choisi et les conseils repris en commentaire_x000d_
c. entrer les coûts des opérations préalables éventuelles dans la section 2.1_x000d_
d. détailler par grand postes l'estimation des travaux : indiquer les surfaces et les coûts/m² appliqués en fonction de la nature des travaux (nouvelle construction, équipements, abords, etc.)_x000d_
e. ajuster au besoin la TVA qui sera appliquée sur les travaux (voir commentaire d'aide)_x000d_
f. ATTENTION : si votre estimation date de plus de 3 mois, indexer le montant des travaux grâce à la formule de calcul reprise dans l'onglet "Indexation"_x000d_
g. en fonction de la nature du projet et de sa préparation (voir commentaire d'aide), indiquer un pourcentage d'imprévus à prendre en compte (imprévus pouvant survenir pendant les études et/ou le chantier)_x000d_
h. le cas échéant, ajouter un montant pour la location de bâtiments temporaires (voir commentaire d'aide)_x000d_
i. indiquer un montant pour les sondages complémentaires qui devront être réalisés pendant le chantier_x000d_
j. indiquer un pourcentage à appliquer sur le montant des travaux pour la mission du coordinateur sécurité-santé (voir commentaire d'aide)_x000d_
k. indiquer un titre et un montant pour tout frais complémentaire qui pourrait survenir _x000d_
l. vérifier la valeur globale du marché (voir sous-tableau 3 et commentaire d'aide)</v>
      </c>
    </row>
    <row r="8" ht="15" customHeight="1"/>
    <row r="9" ht="22.5" customHeight="1">
      <c r="A9" t="str">
        <v>2.</v>
      </c>
      <c r="B9" t="str">
        <v xml:space="preserve">Suivre les instructions suivantes relatives aux onglets Honor- : </v>
      </c>
    </row>
    <row r="10" ht="15" customHeight="1">
      <c r="A10" t="str">
        <v>è</v>
      </c>
      <c r="B10" t="str">
        <v>Les tableaux dans les onglets "Honor-" permettent d'estimer les honoraires pour une équipe complète d'auteurs de projet.</v>
      </c>
    </row>
    <row r="11" ht="15" customHeight="1">
      <c r="A11" t="str">
        <v>-</v>
      </c>
      <c r="B11" t="str">
        <v xml:space="preserve">Avant de procéder au calcul des honoraires à l'aide des tableaux suivants, il faut avoir estimé le coût des travaux (budget global). </v>
      </c>
    </row>
    <row r="12" ht="15" customHeight="1">
      <c r="A12" t="str">
        <v>-</v>
      </c>
      <c r="B12" t="str">
        <v>Il faut également avoir identifié toutes les compétences nécessaires pour le projet et la nature des travaux.</v>
      </c>
    </row>
    <row r="13" ht="15" customHeight="1">
      <c r="A13" t="str">
        <v>è</v>
      </c>
      <c r="B13" t="str">
        <v>Choisir la catégorie (onglets Honor-Cat 1 à 5) en fonction de la complexité du projet:</v>
      </c>
    </row>
    <row r="14" ht="78.75" customHeight="1" xml:space="preserve">
      <c r="B14" t="str" xml:space="preserve">
        <v xml:space="preserve">- Cat. 1: construction d'ouvrages purement utilitaires (hangars, entrepôts, etc.)_x000d_
- Cat. 2: construction d'ouvrages de conception simple (par exemple bâtiments scolaires, crèche, maison de repos, hall de sport, ...)_x000d_
- Cat. 3: construction d'ouvrage au programme complexe (bâtiments admin, culturels, judiciaires, écoles secondaires et supérieures, hopitaux, etc.) OU rénovation simple au sens de la PEB OU remise en état_x000d_
- Cat. 4: construction de bâtiments de caractère OU réaffectation complexe OU rénovation lourde et rénovation assimillée à du neufau sens de la PEB_x000d_
- Cat. 5: rénovation d'un bâtiment classé</v>
      </c>
    </row>
    <row r="15" ht="25.5" customHeight="1">
      <c r="A15" t="str">
        <v>è</v>
      </c>
      <c r="B15" t="str">
        <v>Supprimer les onglets Honor- non relevants pour n'en garder qu'un (si le projet mixe 2 types d'intervention, contacter la cellule architecture pour savoir comment appliquer)</v>
      </c>
    </row>
    <row r="16" ht="25.5" customHeight="1">
      <c r="A16" t="str">
        <v>-</v>
      </c>
      <c r="B16" t="str">
        <v>Les honoraires des architectes sont calculés automatiquement (montant et pourcentage): Cela donne lieu à une rémunération des architectes allant d'un taux dégressif de 7% (Cat. 1) à un taux de 15% (Cat 5).</v>
      </c>
    </row>
    <row r="17">
      <c r="A17" t="str">
        <v>-</v>
      </c>
      <c r="B17" t="str">
        <v>Les honoraires pour les autres disciplines dépendent du projet :</v>
      </c>
    </row>
    <row r="18" ht="59.25" customHeight="1">
      <c r="B18" t="str">
        <v>En construction neuve on peut prévoir que le coût des ouvrages de stabilité représente enivron 25% du budget total, et que les techniques spéciales 20 à 25% en fonction du projet. Les honoraires pour les autres disciplines, telles que l'acoustique, le design signalétique, la scénographie, le paysagisme, etc., sont encore plus variables et doivent être évalués au cas par cas. Les chiffres ou formules utilisés ici doivent donc être vérifiés et éventuellement modifiés.</v>
      </c>
    </row>
    <row r="19" ht="38.25" customHeight="1">
      <c r="A19" t="str">
        <v>è</v>
      </c>
      <c r="B19" t="str">
        <v xml:space="preserve">Tous les honoraires sont dès lors définis. Une fois que vous avez obtenu le taux global arrondi et le montant des honoraires (en texte vert), importez ces informations au niveau de l'onglet "Budget global" en liant (pour conserver un lien dynamique) les cases avec remplissage vert au taux et montant obtenus. </v>
      </c>
    </row>
    <row r="20" ht="15" customHeight="1"/>
    <row r="21" ht="22.5" customHeight="1">
      <c r="A21" t="str">
        <v xml:space="preserve">3. </v>
      </c>
      <c r="B21" t="str">
        <v>Finaliser ensuite l'onglet Dédommagement pour que le Budget global soit complet</v>
      </c>
    </row>
    <row r="22" ht="21.75" customHeight="1"/>
    <row r="23"/>
    <row r="24"/>
    <row r="28"/>
  </sheetData>
  <pageMargins left="0.7086614173228347" right="0.7086614173228347" top="0.7480314960629921" bottom="0.7480314960629921" header="0.31496062992125984" footer="0.31496062992125984"/>
  <ignoredErrors>
    <ignoredError numberStoredAsText="1" sqref="A1:I28"/>
  </ignoredErrors>
</worksheet>
</file>

<file path=xl/worksheets/sheet10.xml><?xml version="1.0" encoding="utf-8"?>
<worksheet xmlns="http://schemas.openxmlformats.org/spreadsheetml/2006/main" xmlns:r="http://schemas.openxmlformats.org/officeDocument/2006/relationships">
  <dimension ref="A1:P87"/>
  <sheetViews>
    <sheetView workbookViewId="0" rightToLeft="0"/>
  </sheetViews>
  <cols>
    <col min="1" max="1" customWidth="1" width="2.42578125"/>
    <col min="2" max="2" customWidth="1" width="14.7109375"/>
    <col min="3" max="3" customWidth="1" width="14.7109375"/>
    <col min="4" max="4" customWidth="1" width="14.7109375"/>
    <col min="5" max="5" customWidth="1" width="14.7109375"/>
    <col min="6" max="6" customWidth="1" width="14.7109375"/>
    <col min="7" max="7" customWidth="1" width="14.7109375"/>
    <col min="8" max="8" customWidth="1" width="22.42578125"/>
    <col min="9" max="9" customWidth="1" width="14.7109375"/>
    <col min="10" max="10" customWidth="1" width="20.7109375"/>
    <col min="11" max="11" customWidth="1" width="14.7109375"/>
    <col min="12" max="12" customWidth="1" width="14.7109375"/>
    <col min="13" max="13" customWidth="1" width="3.5703125"/>
    <col min="14" max="14" customWidth="1" width="22.7109375"/>
    <col min="15" max="15" customWidth="1" width="22.7109375"/>
    <col min="16" max="16" customWidth="1" width="27.5703125"/>
    <col min="17" max="17" customWidth="1" width="27.5703125"/>
    <col min="18" max="18" customWidth="1" width="27.5703125"/>
    <col min="19" max="19" customWidth="1" width="27.5703125"/>
    <col min="20" max="20" customWidth="1" width="27.5703125"/>
    <col min="21" max="21" customWidth="1" width="27.5703125"/>
    <col min="22" max="22" customWidth="1" width="27.5703125"/>
    <col min="23" max="23" customWidth="1" width="27.5703125"/>
    <col min="24" max="24" customWidth="1" width="27.5703125"/>
    <col min="25" max="25" customWidth="1" width="27.5703125"/>
    <col min="26" max="26" customWidth="1" width="27.5703125"/>
    <col min="27" max="27" customWidth="1" width="27.5703125"/>
    <col min="28" max="28" customWidth="1" width="27.5703125"/>
    <col min="29" max="29" customWidth="1" width="27.5703125"/>
    <col min="30" max="30" customWidth="1" width="27.5703125"/>
    <col min="31" max="31" customWidth="1" width="27.5703125"/>
    <col min="32" max="32" customWidth="1" width="27.5703125"/>
    <col min="33" max="33" customWidth="1" width="27.5703125"/>
    <col min="34" max="34" customWidth="1" width="27.5703125"/>
    <col min="35" max="35" customWidth="1" width="27.5703125"/>
    <col min="36" max="36" customWidth="1" width="27.5703125"/>
    <col min="37" max="37" customWidth="1" width="27.5703125"/>
    <col min="38" max="38" customWidth="1" width="27.5703125"/>
    <col min="39" max="39" customWidth="1" width="27.5703125"/>
    <col min="40" max="40" customWidth="1" width="27.5703125"/>
    <col min="41" max="41" customWidth="1" width="27.5703125"/>
    <col min="42" max="42" customWidth="1" width="27.5703125"/>
    <col min="43" max="43" customWidth="1" width="27.5703125"/>
    <col min="44" max="44" customWidth="1" width="27.5703125"/>
    <col min="45" max="45" customWidth="1" width="27.5703125"/>
    <col min="46" max="46" customWidth="1" width="27.5703125"/>
    <col min="47" max="47" customWidth="1" width="27.5703125"/>
    <col min="48" max="48" customWidth="1" width="27.5703125"/>
    <col min="49" max="49" customWidth="1" width="27.5703125"/>
    <col min="50" max="50" customWidth="1" width="27.5703125"/>
    <col min="51" max="51" customWidth="1" width="27.5703125"/>
    <col min="52" max="52" customWidth="1" width="27.5703125"/>
    <col min="53" max="53" customWidth="1" width="27.5703125"/>
    <col min="54" max="54" customWidth="1" width="27.5703125"/>
    <col min="55" max="55" customWidth="1" width="27.5703125"/>
    <col min="56" max="56" customWidth="1" width="27.5703125"/>
    <col min="57" max="57" customWidth="1" width="27.5703125"/>
    <col min="58" max="58" customWidth="1" width="27.5703125"/>
    <col min="59" max="59" customWidth="1" width="27.5703125"/>
    <col min="60" max="60" customWidth="1" width="27.5703125"/>
    <col min="61" max="61" customWidth="1" width="27.5703125"/>
    <col min="62" max="62" customWidth="1" width="27.5703125"/>
    <col min="63" max="63" customWidth="1" width="27.5703125"/>
    <col min="64" max="64" customWidth="1" width="27.5703125"/>
    <col min="65" max="65" customWidth="1" width="27.5703125"/>
    <col min="66" max="66" customWidth="1" width="27.5703125"/>
    <col min="67" max="67" customWidth="1" width="27.5703125"/>
    <col min="68" max="68" customWidth="1" width="27.5703125"/>
    <col min="69" max="69" customWidth="1" width="27.5703125"/>
    <col min="70" max="70" customWidth="1" width="27.5703125"/>
    <col min="71" max="71" customWidth="1" width="27.5703125"/>
    <col min="72" max="72" customWidth="1" width="27.5703125"/>
    <col min="73" max="73" customWidth="1" width="27.5703125"/>
    <col min="74" max="74" customWidth="1" width="27.5703125"/>
    <col min="75" max="75" customWidth="1" width="27.5703125"/>
    <col min="76" max="76" customWidth="1" width="27.5703125"/>
    <col min="77" max="77" customWidth="1" width="27.5703125"/>
    <col min="78" max="78" customWidth="1" width="27.5703125"/>
    <col min="79" max="79" customWidth="1" width="27.5703125"/>
    <col min="80" max="80" customWidth="1" width="27.5703125"/>
    <col min="81" max="81" customWidth="1" width="27.5703125"/>
    <col min="82" max="82" customWidth="1" width="27.5703125"/>
    <col min="83" max="83" customWidth="1" width="27.5703125"/>
    <col min="84" max="84" customWidth="1" width="27.5703125"/>
    <col min="85" max="85" customWidth="1" width="27.5703125"/>
    <col min="86" max="86" customWidth="1" width="27.5703125"/>
    <col min="87" max="87" customWidth="1" width="27.5703125"/>
    <col min="88" max="88" customWidth="1" width="27.5703125"/>
    <col min="89" max="89" customWidth="1" width="27.5703125"/>
    <col min="90" max="90" customWidth="1" width="27.5703125"/>
    <col min="91" max="91" customWidth="1" width="27.5703125"/>
    <col min="92" max="92" customWidth="1" width="27.5703125"/>
    <col min="93" max="93" customWidth="1" width="27.5703125"/>
    <col min="94" max="94" customWidth="1" width="27.5703125"/>
    <col min="95" max="95" customWidth="1" width="27.5703125"/>
    <col min="96" max="96" customWidth="1" width="27.5703125"/>
    <col min="97" max="97" customWidth="1" width="27.5703125"/>
    <col min="98" max="98" customWidth="1" width="27.5703125"/>
    <col min="99" max="99" customWidth="1" width="27.5703125"/>
    <col min="100" max="100" customWidth="1" width="27.5703125"/>
    <col min="101" max="101" customWidth="1" width="27.5703125"/>
    <col min="102" max="102" customWidth="1" width="27.5703125"/>
    <col min="103" max="103" customWidth="1" width="27.5703125"/>
    <col min="104" max="104" customWidth="1" width="27.5703125"/>
    <col min="105" max="105" customWidth="1" width="27.5703125"/>
    <col min="106" max="106" customWidth="1" width="27.5703125"/>
    <col min="107" max="107" customWidth="1" width="27.5703125"/>
    <col min="108" max="108" customWidth="1" width="27.5703125"/>
    <col min="109" max="109" customWidth="1" width="27.5703125"/>
    <col min="110" max="110" customWidth="1" width="27.5703125"/>
    <col min="111" max="111" customWidth="1" width="27.5703125"/>
    <col min="112" max="112" customWidth="1" width="27.5703125"/>
    <col min="113" max="113" customWidth="1" width="27.5703125"/>
    <col min="114" max="114" customWidth="1" width="27.5703125"/>
    <col min="115" max="115" customWidth="1" width="27.5703125"/>
    <col min="116" max="116" customWidth="1" width="27.5703125"/>
    <col min="117" max="117" customWidth="1" width="27.5703125"/>
    <col min="118" max="118" customWidth="1" width="27.5703125"/>
    <col min="119" max="119" customWidth="1" width="27.5703125"/>
    <col min="120" max="120" customWidth="1" width="27.5703125"/>
    <col min="121" max="121" customWidth="1" width="27.5703125"/>
    <col min="122" max="122" customWidth="1" width="27.5703125"/>
    <col min="123" max="123" customWidth="1" width="27.5703125"/>
    <col min="124" max="124" customWidth="1" width="27.5703125"/>
    <col min="125" max="125" customWidth="1" width="27.5703125"/>
    <col min="126" max="126" customWidth="1" width="27.5703125"/>
    <col min="127" max="127" customWidth="1" width="27.5703125"/>
    <col min="128" max="128" customWidth="1" width="27.5703125"/>
    <col min="129" max="129" customWidth="1" width="27.5703125"/>
    <col min="130" max="130" customWidth="1" width="27.5703125"/>
    <col min="131" max="131" customWidth="1" width="27.5703125"/>
    <col min="132" max="132" customWidth="1" width="27.5703125"/>
    <col min="133" max="133" customWidth="1" width="27.5703125"/>
    <col min="134" max="134" customWidth="1" width="27.5703125"/>
    <col min="135" max="135" customWidth="1" width="27.5703125"/>
    <col min="136" max="136" customWidth="1" width="27.5703125"/>
    <col min="137" max="137" customWidth="1" width="27.5703125"/>
    <col min="138" max="138" customWidth="1" width="27.5703125"/>
    <col min="139" max="139" customWidth="1" width="27.5703125"/>
    <col min="140" max="140" customWidth="1" width="27.5703125"/>
    <col min="141" max="141" customWidth="1" width="27.5703125"/>
    <col min="142" max="142" customWidth="1" width="27.5703125"/>
    <col min="143" max="143" customWidth="1" width="27.5703125"/>
    <col min="144" max="144" customWidth="1" width="27.5703125"/>
    <col min="145" max="145" customWidth="1" width="27.5703125"/>
    <col min="146" max="146" customWidth="1" width="27.5703125"/>
    <col min="147" max="147" customWidth="1" width="27.5703125"/>
    <col min="148" max="148" customWidth="1" width="27.5703125"/>
    <col min="149" max="149" customWidth="1" width="27.5703125"/>
    <col min="150" max="150" customWidth="1" width="27.5703125"/>
    <col min="151" max="151" customWidth="1" width="27.5703125"/>
    <col min="152" max="152" customWidth="1" width="27.5703125"/>
    <col min="153" max="153" customWidth="1" width="27.5703125"/>
    <col min="154" max="154" customWidth="1" width="27.5703125"/>
    <col min="155" max="155" customWidth="1" width="27.5703125"/>
    <col min="156" max="156" customWidth="1" width="27.5703125"/>
    <col min="157" max="157" customWidth="1" width="27.5703125"/>
    <col min="158" max="158" customWidth="1" width="27.5703125"/>
    <col min="159" max="159" customWidth="1" width="27.5703125"/>
    <col min="160" max="160" customWidth="1" width="27.5703125"/>
    <col min="161" max="161" customWidth="1" width="27.5703125"/>
    <col min="162" max="162" customWidth="1" width="27.5703125"/>
    <col min="163" max="163" customWidth="1" width="27.5703125"/>
    <col min="164" max="164" customWidth="1" width="27.5703125"/>
    <col min="165" max="165" customWidth="1" width="27.5703125"/>
    <col min="166" max="166" customWidth="1" width="27.5703125"/>
    <col min="167" max="167" customWidth="1" width="27.5703125"/>
    <col min="168" max="168" customWidth="1" width="27.5703125"/>
    <col min="169" max="169" customWidth="1" width="27.5703125"/>
    <col min="170" max="170" customWidth="1" width="27.5703125"/>
    <col min="171" max="171" customWidth="1" width="27.5703125"/>
    <col min="172" max="172" customWidth="1" width="27.5703125"/>
    <col min="173" max="173" customWidth="1" width="27.5703125"/>
    <col min="174" max="174" customWidth="1" width="27.5703125"/>
    <col min="175" max="175" customWidth="1" width="27.5703125"/>
    <col min="176" max="176" customWidth="1" width="27.5703125"/>
    <col min="177" max="177" customWidth="1" width="27.5703125"/>
    <col min="178" max="178" customWidth="1" width="27.5703125"/>
    <col min="179" max="179" customWidth="1" width="27.5703125"/>
    <col min="180" max="180" customWidth="1" width="27.5703125"/>
    <col min="181" max="181" customWidth="1" width="27.5703125"/>
    <col min="182" max="182" customWidth="1" width="27.5703125"/>
    <col min="183" max="183" customWidth="1" width="27.5703125"/>
    <col min="184" max="184" customWidth="1" width="27.5703125"/>
    <col min="185" max="185" customWidth="1" width="27.5703125"/>
    <col min="186" max="186" customWidth="1" width="27.5703125"/>
    <col min="187" max="187" customWidth="1" width="27.5703125"/>
    <col min="188" max="188" customWidth="1" width="27.5703125"/>
    <col min="189" max="189" customWidth="1" width="27.5703125"/>
    <col min="190" max="190" customWidth="1" width="27.5703125"/>
    <col min="191" max="191" customWidth="1" width="27.5703125"/>
    <col min="192" max="192" customWidth="1" width="27.5703125"/>
    <col min="193" max="193" customWidth="1" width="27.5703125"/>
    <col min="194" max="194" customWidth="1" width="27.5703125"/>
    <col min="195" max="195" customWidth="1" width="27.5703125"/>
    <col min="196" max="196" customWidth="1" width="27.5703125"/>
    <col min="197" max="197" customWidth="1" width="27.5703125"/>
    <col min="198" max="198" customWidth="1" width="27.5703125"/>
    <col min="199" max="199" customWidth="1" width="27.5703125"/>
    <col min="200" max="200" customWidth="1" width="27.5703125"/>
    <col min="201" max="201" customWidth="1" width="27.5703125"/>
    <col min="202" max="202" customWidth="1" width="27.5703125"/>
    <col min="203" max="203" customWidth="1" width="27.5703125"/>
    <col min="204" max="204" customWidth="1" width="27.5703125"/>
    <col min="205" max="205" customWidth="1" width="27.5703125"/>
    <col min="206" max="206" customWidth="1" width="27.5703125"/>
    <col min="207" max="207" customWidth="1" width="27.5703125"/>
    <col min="208" max="208" customWidth="1" width="27.5703125"/>
    <col min="209" max="209" customWidth="1" width="27.5703125"/>
    <col min="210" max="210" customWidth="1" width="27.5703125"/>
    <col min="211" max="211" customWidth="1" width="27.5703125"/>
    <col min="212" max="212" customWidth="1" width="27.5703125"/>
    <col min="213" max="213" customWidth="1" width="27.5703125"/>
    <col min="214" max="214" customWidth="1" width="27.5703125"/>
    <col min="215" max="215" customWidth="1" width="27.5703125"/>
    <col min="216" max="216" customWidth="1" width="27.5703125"/>
    <col min="217" max="217" customWidth="1" width="27.5703125"/>
    <col min="218" max="218" customWidth="1" width="27.5703125"/>
    <col min="219" max="219" customWidth="1" width="27.5703125"/>
    <col min="220" max="220" customWidth="1" width="27.5703125"/>
    <col min="221" max="221" customWidth="1" width="27.5703125"/>
    <col min="222" max="222" customWidth="1" width="27.5703125"/>
    <col min="223" max="223" customWidth="1" width="27.5703125"/>
    <col min="224" max="224" customWidth="1" width="27.5703125"/>
    <col min="225" max="225" customWidth="1" width="27.5703125"/>
    <col min="226" max="226" customWidth="1" width="27.5703125"/>
    <col min="227" max="227" customWidth="1" width="27.5703125"/>
    <col min="228" max="228" customWidth="1" width="27.5703125"/>
    <col min="229" max="229" customWidth="1" width="27.5703125"/>
    <col min="230" max="230" customWidth="1" width="27.5703125"/>
    <col min="231" max="231" customWidth="1" width="27.5703125"/>
    <col min="232" max="232" customWidth="1" width="27.5703125"/>
    <col min="233" max="233" customWidth="1" width="27.5703125"/>
    <col min="234" max="234" customWidth="1" width="27.5703125"/>
    <col min="235" max="235" customWidth="1" width="27.5703125"/>
    <col min="236" max="236" customWidth="1" width="27.5703125"/>
    <col min="237" max="237" customWidth="1" width="27.5703125"/>
    <col min="238" max="238" customWidth="1" width="27.5703125"/>
    <col min="239" max="239" customWidth="1" width="27.5703125"/>
    <col min="240" max="240" customWidth="1" width="27.5703125"/>
    <col min="241" max="241" customWidth="1" width="27.5703125"/>
    <col min="242" max="242" customWidth="1" width="27.5703125"/>
    <col min="243" max="243" customWidth="1" width="27.5703125"/>
    <col min="244" max="244" customWidth="1" width="27.5703125"/>
    <col min="245" max="245" customWidth="1" width="27.5703125"/>
    <col min="246" max="246" customWidth="1" width="27.5703125"/>
    <col min="247" max="247" customWidth="1" width="27.5703125"/>
    <col min="248" max="248" customWidth="1" width="27.5703125"/>
    <col min="249" max="249" customWidth="1" width="27.5703125"/>
    <col min="250" max="250" customWidth="1" width="27.5703125"/>
    <col min="251" max="251" customWidth="1" width="27.5703125"/>
    <col min="252" max="252" customWidth="1" width="27.5703125"/>
    <col min="253" max="253" customWidth="1" width="27.5703125"/>
    <col min="254" max="254" customWidth="1" width="27.5703125"/>
    <col min="255" max="255" customWidth="1" width="27.5703125"/>
    <col min="256" max="256" customWidth="1" width="27.5703125"/>
    <col min="257" max="257" customWidth="1" width="27.5703125"/>
    <col min="258" max="258" customWidth="1" width="27.5703125"/>
    <col min="259" max="259" customWidth="1" width="27.5703125"/>
    <col min="260" max="260" customWidth="1" width="27.5703125"/>
    <col min="261" max="261" customWidth="1" width="27.5703125"/>
    <col min="262" max="262" customWidth="1" width="27.5703125"/>
    <col min="263" max="263" customWidth="1" width="27.5703125"/>
    <col min="264" max="264" customWidth="1" width="27.5703125"/>
    <col min="265" max="265" customWidth="1" width="27.5703125"/>
    <col min="266" max="266" customWidth="1" width="27.5703125"/>
    <col min="267" max="267" customWidth="1" width="27.5703125"/>
    <col min="268" max="268" customWidth="1" width="27.5703125"/>
    <col min="269" max="269" customWidth="1" width="27.5703125"/>
    <col min="270" max="270" customWidth="1" width="27.5703125"/>
    <col min="271" max="271" customWidth="1" width="27.5703125"/>
    <col min="272" max="272" customWidth="1" width="27.5703125"/>
    <col min="273" max="273" customWidth="1" width="27.5703125"/>
    <col min="274" max="274" customWidth="1" width="27.5703125"/>
    <col min="275" max="275" customWidth="1" width="27.5703125"/>
    <col min="276" max="276" customWidth="1" width="27.5703125"/>
    <col min="277" max="277" customWidth="1" width="27.5703125"/>
    <col min="278" max="278" customWidth="1" width="27.5703125"/>
    <col min="279" max="279" customWidth="1" width="27.5703125"/>
    <col min="280" max="280" customWidth="1" width="27.5703125"/>
    <col min="281" max="281" customWidth="1" width="27.5703125"/>
    <col min="282" max="282" customWidth="1" width="27.5703125"/>
    <col min="283" max="283" customWidth="1" width="27.5703125"/>
    <col min="284" max="284" customWidth="1" width="27.5703125"/>
    <col min="285" max="285" customWidth="1" width="27.5703125"/>
    <col min="286" max="286" customWidth="1" width="27.5703125"/>
    <col min="287" max="287" customWidth="1" width="27.5703125"/>
    <col min="288" max="288" customWidth="1" width="27.5703125"/>
    <col min="289" max="289" customWidth="1" width="27.5703125"/>
    <col min="290" max="290" customWidth="1" width="27.5703125"/>
    <col min="291" max="291" customWidth="1" width="27.5703125"/>
    <col min="292" max="292" customWidth="1" width="27.5703125"/>
    <col min="293" max="293" customWidth="1" width="27.5703125"/>
    <col min="294" max="294" customWidth="1" width="27.5703125"/>
    <col min="295" max="295" customWidth="1" width="27.5703125"/>
    <col min="296" max="296" customWidth="1" width="27.5703125"/>
    <col min="297" max="297" customWidth="1" width="27.5703125"/>
    <col min="298" max="298" customWidth="1" width="27.5703125"/>
    <col min="299" max="299" customWidth="1" width="27.5703125"/>
    <col min="300" max="300" customWidth="1" width="27.5703125"/>
    <col min="301" max="301" customWidth="1" width="27.5703125"/>
    <col min="302" max="302" customWidth="1" width="27.5703125"/>
    <col min="303" max="303" customWidth="1" width="27.5703125"/>
    <col min="304" max="304" customWidth="1" width="27.5703125"/>
    <col min="305" max="305" customWidth="1" width="27.5703125"/>
    <col min="306" max="306" customWidth="1" width="27.5703125"/>
    <col min="307" max="307" customWidth="1" width="27.5703125"/>
    <col min="308" max="308" customWidth="1" width="27.5703125"/>
    <col min="309" max="309" customWidth="1" width="27.5703125"/>
    <col min="310" max="310" customWidth="1" width="27.5703125"/>
    <col min="311" max="311" customWidth="1" width="27.5703125"/>
    <col min="312" max="312" customWidth="1" width="27.5703125"/>
    <col min="313" max="313" customWidth="1" width="27.5703125"/>
    <col min="314" max="314" customWidth="1" width="27.5703125"/>
    <col min="315" max="315" customWidth="1" width="27.5703125"/>
    <col min="316" max="316" customWidth="1" width="27.5703125"/>
    <col min="317" max="317" customWidth="1" width="27.5703125"/>
    <col min="318" max="318" customWidth="1" width="27.5703125"/>
    <col min="319" max="319" customWidth="1" width="27.5703125"/>
    <col min="320" max="320" customWidth="1" width="27.5703125"/>
    <col min="321" max="321" customWidth="1" width="27.5703125"/>
    <col min="322" max="322" customWidth="1" width="27.5703125"/>
    <col min="323" max="323" customWidth="1" width="27.5703125"/>
    <col min="324" max="324" customWidth="1" width="27.5703125"/>
    <col min="325" max="325" customWidth="1" width="27.5703125"/>
    <col min="326" max="326" customWidth="1" width="27.5703125"/>
    <col min="327" max="327" customWidth="1" width="27.5703125"/>
    <col min="328" max="328" customWidth="1" width="27.5703125"/>
    <col min="329" max="329" customWidth="1" width="27.5703125"/>
    <col min="330" max="330" customWidth="1" width="27.5703125"/>
    <col min="331" max="331" customWidth="1" width="27.5703125"/>
    <col min="332" max="332" customWidth="1" width="27.5703125"/>
    <col min="333" max="333" customWidth="1" width="27.5703125"/>
    <col min="334" max="334" customWidth="1" width="27.5703125"/>
    <col min="335" max="335" customWidth="1" width="27.5703125"/>
    <col min="336" max="336" customWidth="1" width="27.5703125"/>
    <col min="337" max="337" customWidth="1" width="27.5703125"/>
    <col min="338" max="338" customWidth="1" width="27.5703125"/>
    <col min="339" max="339" customWidth="1" width="27.5703125"/>
    <col min="340" max="340" customWidth="1" width="27.5703125"/>
    <col min="341" max="341" customWidth="1" width="27.5703125"/>
    <col min="342" max="342" customWidth="1" width="27.5703125"/>
    <col min="343" max="343" customWidth="1" width="27.5703125"/>
    <col min="344" max="344" customWidth="1" width="27.5703125"/>
    <col min="345" max="345" customWidth="1" width="27.5703125"/>
    <col min="346" max="346" customWidth="1" width="27.5703125"/>
    <col min="347" max="347" customWidth="1" width="27.5703125"/>
    <col min="348" max="348" customWidth="1" width="27.5703125"/>
    <col min="349" max="349" customWidth="1" width="27.5703125"/>
    <col min="350" max="350" customWidth="1" width="27.5703125"/>
    <col min="351" max="351" customWidth="1" width="27.5703125"/>
    <col min="352" max="352" customWidth="1" width="27.5703125"/>
    <col min="353" max="353" customWidth="1" width="27.5703125"/>
    <col min="354" max="354" customWidth="1" width="27.5703125"/>
    <col min="355" max="355" customWidth="1" width="27.5703125"/>
    <col min="356" max="356" customWidth="1" width="27.5703125"/>
    <col min="357" max="357" customWidth="1" width="27.5703125"/>
    <col min="358" max="358" customWidth="1" width="27.5703125"/>
    <col min="359" max="359" customWidth="1" width="27.5703125"/>
    <col min="360" max="360" customWidth="1" width="27.5703125"/>
    <col min="361" max="361" customWidth="1" width="27.5703125"/>
    <col min="362" max="362" customWidth="1" width="27.5703125"/>
    <col min="363" max="363" customWidth="1" width="27.5703125"/>
    <col min="364" max="364" customWidth="1" width="27.5703125"/>
    <col min="365" max="365" customWidth="1" width="27.5703125"/>
    <col min="366" max="366" customWidth="1" width="27.5703125"/>
    <col min="367" max="367" customWidth="1" width="27.5703125"/>
    <col min="368" max="368" customWidth="1" width="27.5703125"/>
    <col min="369" max="369" customWidth="1" width="27.5703125"/>
    <col min="370" max="370" customWidth="1" width="27.5703125"/>
    <col min="371" max="371" customWidth="1" width="27.5703125"/>
    <col min="372" max="372" customWidth="1" width="27.5703125"/>
    <col min="373" max="373" customWidth="1" width="27.5703125"/>
    <col min="374" max="374" customWidth="1" width="27.5703125"/>
    <col min="375" max="375" customWidth="1" width="27.5703125"/>
    <col min="376" max="376" customWidth="1" width="27.5703125"/>
    <col min="377" max="377" customWidth="1" width="27.5703125"/>
    <col min="378" max="378" customWidth="1" width="27.5703125"/>
    <col min="379" max="379" customWidth="1" width="27.5703125"/>
    <col min="380" max="380" customWidth="1" width="27.5703125"/>
    <col min="381" max="381" customWidth="1" width="27.5703125"/>
    <col min="382" max="382" customWidth="1" width="27.5703125"/>
    <col min="383" max="383" customWidth="1" width="27.5703125"/>
    <col min="384" max="384" customWidth="1" width="27.5703125"/>
    <col min="385" max="385" customWidth="1" width="27.5703125"/>
    <col min="386" max="386" customWidth="1" width="27.5703125"/>
    <col min="387" max="387" customWidth="1" width="27.5703125"/>
    <col min="388" max="388" customWidth="1" width="27.5703125"/>
    <col min="389" max="389" customWidth="1" width="27.5703125"/>
    <col min="390" max="390" customWidth="1" width="27.5703125"/>
    <col min="391" max="391" customWidth="1" width="27.5703125"/>
    <col min="392" max="392" customWidth="1" width="27.5703125"/>
    <col min="393" max="393" customWidth="1" width="27.5703125"/>
    <col min="394" max="394" customWidth="1" width="27.5703125"/>
    <col min="395" max="395" customWidth="1" width="27.5703125"/>
    <col min="396" max="396" customWidth="1" width="27.5703125"/>
    <col min="397" max="397" customWidth="1" width="27.5703125"/>
    <col min="398" max="398" customWidth="1" width="27.5703125"/>
    <col min="399" max="399" customWidth="1" width="27.5703125"/>
    <col min="400" max="400" customWidth="1" width="27.5703125"/>
    <col min="401" max="401" customWidth="1" width="27.5703125"/>
    <col min="402" max="402" customWidth="1" width="27.5703125"/>
    <col min="403" max="403" customWidth="1" width="27.5703125"/>
    <col min="404" max="404" customWidth="1" width="27.5703125"/>
    <col min="405" max="405" customWidth="1" width="27.5703125"/>
    <col min="406" max="406" customWidth="1" width="27.5703125"/>
    <col min="407" max="407" customWidth="1" width="27.5703125"/>
    <col min="408" max="408" customWidth="1" width="27.5703125"/>
    <col min="409" max="409" customWidth="1" width="27.5703125"/>
    <col min="410" max="410" customWidth="1" width="27.5703125"/>
    <col min="411" max="411" customWidth="1" width="27.5703125"/>
    <col min="412" max="412" customWidth="1" width="27.5703125"/>
    <col min="413" max="413" customWidth="1" width="27.5703125"/>
    <col min="414" max="414" customWidth="1" width="27.5703125"/>
    <col min="415" max="415" customWidth="1" width="27.5703125"/>
    <col min="416" max="416" customWidth="1" width="27.5703125"/>
    <col min="417" max="417" customWidth="1" width="27.5703125"/>
    <col min="418" max="418" customWidth="1" width="27.5703125"/>
    <col min="419" max="419" customWidth="1" width="27.5703125"/>
    <col min="420" max="420" customWidth="1" width="27.5703125"/>
    <col min="421" max="421" customWidth="1" width="27.5703125"/>
    <col min="422" max="422" customWidth="1" width="27.5703125"/>
    <col min="423" max="423" customWidth="1" width="27.5703125"/>
    <col min="424" max="424" customWidth="1" width="27.5703125"/>
    <col min="425" max="425" customWidth="1" width="27.5703125"/>
    <col min="426" max="426" customWidth="1" width="27.5703125"/>
    <col min="427" max="427" customWidth="1" width="27.5703125"/>
    <col min="428" max="428" customWidth="1" width="27.5703125"/>
    <col min="429" max="429" customWidth="1" width="27.5703125"/>
    <col min="430" max="430" customWidth="1" width="27.5703125"/>
    <col min="431" max="431" customWidth="1" width="27.5703125"/>
    <col min="432" max="432" customWidth="1" width="27.5703125"/>
    <col min="433" max="433" customWidth="1" width="27.5703125"/>
    <col min="434" max="434" customWidth="1" width="27.5703125"/>
    <col min="435" max="435" customWidth="1" width="27.5703125"/>
    <col min="436" max="436" customWidth="1" width="27.5703125"/>
    <col min="437" max="437" customWidth="1" width="27.5703125"/>
    <col min="438" max="438" customWidth="1" width="27.5703125"/>
    <col min="439" max="439" customWidth="1" width="27.5703125"/>
    <col min="440" max="440" customWidth="1" width="27.5703125"/>
    <col min="441" max="441" customWidth="1" width="27.5703125"/>
    <col min="442" max="442" customWidth="1" width="27.5703125"/>
    <col min="443" max="443" customWidth="1" width="27.5703125"/>
    <col min="444" max="444" customWidth="1" width="27.5703125"/>
    <col min="445" max="445" customWidth="1" width="27.5703125"/>
    <col min="446" max="446" customWidth="1" width="27.5703125"/>
    <col min="447" max="447" customWidth="1" width="27.5703125"/>
    <col min="448" max="448" customWidth="1" width="27.5703125"/>
    <col min="449" max="449" customWidth="1" width="27.5703125"/>
    <col min="450" max="450" customWidth="1" width="27.5703125"/>
    <col min="451" max="451" customWidth="1" width="27.5703125"/>
    <col min="452" max="452" customWidth="1" width="27.5703125"/>
    <col min="453" max="453" customWidth="1" width="27.5703125"/>
    <col min="454" max="454" customWidth="1" width="27.5703125"/>
    <col min="455" max="455" customWidth="1" width="27.5703125"/>
    <col min="456" max="456" customWidth="1" width="27.5703125"/>
    <col min="457" max="457" customWidth="1" width="27.5703125"/>
    <col min="458" max="458" customWidth="1" width="27.5703125"/>
    <col min="459" max="459" customWidth="1" width="27.5703125"/>
    <col min="460" max="460" customWidth="1" width="27.5703125"/>
    <col min="461" max="461" customWidth="1" width="27.5703125"/>
    <col min="462" max="462" customWidth="1" width="27.5703125"/>
    <col min="463" max="463" customWidth="1" width="27.5703125"/>
    <col min="464" max="464" customWidth="1" width="27.5703125"/>
    <col min="465" max="465" customWidth="1" width="27.5703125"/>
    <col min="466" max="466" customWidth="1" width="27.5703125"/>
    <col min="467" max="467" customWidth="1" width="27.5703125"/>
    <col min="468" max="468" customWidth="1" width="27.5703125"/>
    <col min="469" max="469" customWidth="1" width="27.5703125"/>
    <col min="470" max="470" customWidth="1" width="27.5703125"/>
    <col min="471" max="471" customWidth="1" width="27.5703125"/>
    <col min="472" max="472" customWidth="1" width="27.5703125"/>
    <col min="473" max="473" customWidth="1" width="27.5703125"/>
    <col min="474" max="474" customWidth="1" width="27.5703125"/>
    <col min="475" max="475" customWidth="1" width="27.5703125"/>
    <col min="476" max="476" customWidth="1" width="27.5703125"/>
    <col min="477" max="477" customWidth="1" width="27.5703125"/>
    <col min="478" max="478" customWidth="1" width="27.5703125"/>
    <col min="479" max="479" customWidth="1" width="27.5703125"/>
    <col min="480" max="480" customWidth="1" width="27.5703125"/>
    <col min="481" max="481" customWidth="1" width="27.5703125"/>
    <col min="482" max="482" customWidth="1" width="27.5703125"/>
    <col min="483" max="483" customWidth="1" width="27.5703125"/>
    <col min="484" max="484" customWidth="1" width="27.5703125"/>
    <col min="485" max="485" customWidth="1" width="27.5703125"/>
    <col min="486" max="486" customWidth="1" width="27.5703125"/>
    <col min="487" max="487" customWidth="1" width="27.5703125"/>
    <col min="488" max="488" customWidth="1" width="27.5703125"/>
    <col min="489" max="489" customWidth="1" width="27.5703125"/>
    <col min="490" max="490" customWidth="1" width="27.5703125"/>
    <col min="491" max="491" customWidth="1" width="27.5703125"/>
    <col min="492" max="492" customWidth="1" width="27.5703125"/>
    <col min="493" max="493" customWidth="1" width="27.5703125"/>
    <col min="494" max="494" customWidth="1" width="27.5703125"/>
    <col min="495" max="495" customWidth="1" width="27.5703125"/>
    <col min="496" max="496" customWidth="1" width="27.5703125"/>
    <col min="497" max="497" customWidth="1" width="27.5703125"/>
    <col min="498" max="498" customWidth="1" width="27.5703125"/>
    <col min="499" max="499" customWidth="1" width="27.5703125"/>
    <col min="500" max="500" customWidth="1" width="27.5703125"/>
    <col min="501" max="501" customWidth="1" width="27.5703125"/>
    <col min="502" max="502" customWidth="1" width="27.5703125"/>
    <col min="503" max="503" customWidth="1" width="27.5703125"/>
    <col min="504" max="504" customWidth="1" width="27.5703125"/>
    <col min="505" max="505" customWidth="1" width="27.5703125"/>
    <col min="506" max="506" customWidth="1" width="27.5703125"/>
    <col min="507" max="507" customWidth="1" width="27.5703125"/>
    <col min="508" max="508" customWidth="1" width="27.5703125"/>
    <col min="509" max="509" customWidth="1" width="27.5703125"/>
    <col min="510" max="510" customWidth="1" width="27.5703125"/>
    <col min="511" max="511" customWidth="1" width="27.5703125"/>
    <col min="512" max="512" customWidth="1" width="27.5703125"/>
    <col min="513" max="513" customWidth="1" width="27.5703125"/>
    <col min="514" max="514" customWidth="1" width="27.5703125"/>
    <col min="515" max="515" customWidth="1" width="27.5703125"/>
    <col min="516" max="516" customWidth="1" width="27.5703125"/>
    <col min="517" max="517" customWidth="1" width="27.5703125"/>
    <col min="518" max="518" customWidth="1" width="27.5703125"/>
    <col min="519" max="519" customWidth="1" width="27.5703125"/>
    <col min="520" max="520" customWidth="1" width="27.5703125"/>
    <col min="521" max="521" customWidth="1" width="27.5703125"/>
    <col min="522" max="522" customWidth="1" width="27.5703125"/>
    <col min="523" max="523" customWidth="1" width="27.5703125"/>
    <col min="524" max="524" customWidth="1" width="27.5703125"/>
    <col min="525" max="525" customWidth="1" width="27.5703125"/>
    <col min="526" max="526" customWidth="1" width="27.5703125"/>
    <col min="527" max="527" customWidth="1" width="27.5703125"/>
    <col min="528" max="528" customWidth="1" width="27.5703125"/>
    <col min="529" max="529" customWidth="1" width="27.5703125"/>
    <col min="530" max="530" customWidth="1" width="27.5703125"/>
    <col min="531" max="531" customWidth="1" width="27.5703125"/>
    <col min="532" max="532" customWidth="1" width="27.5703125"/>
    <col min="533" max="533" customWidth="1" width="27.5703125"/>
    <col min="534" max="534" customWidth="1" width="27.5703125"/>
    <col min="535" max="535" customWidth="1" width="27.5703125"/>
    <col min="536" max="536" customWidth="1" width="27.5703125"/>
    <col min="537" max="537" customWidth="1" width="27.5703125"/>
    <col min="538" max="538" customWidth="1" width="27.5703125"/>
    <col min="539" max="539" customWidth="1" width="27.5703125"/>
    <col min="540" max="540" customWidth="1" width="27.5703125"/>
    <col min="541" max="541" customWidth="1" width="27.5703125"/>
    <col min="542" max="542" customWidth="1" width="27.5703125"/>
    <col min="543" max="543" customWidth="1" width="27.5703125"/>
    <col min="544" max="544" customWidth="1" width="27.5703125"/>
    <col min="545" max="545" customWidth="1" width="27.5703125"/>
    <col min="546" max="546" customWidth="1" width="27.5703125"/>
    <col min="547" max="547" customWidth="1" width="27.5703125"/>
    <col min="548" max="548" customWidth="1" width="27.5703125"/>
    <col min="549" max="549" customWidth="1" width="27.5703125"/>
    <col min="550" max="550" customWidth="1" width="27.5703125"/>
    <col min="551" max="551" customWidth="1" width="27.5703125"/>
    <col min="552" max="552" customWidth="1" width="27.5703125"/>
    <col min="553" max="553" customWidth="1" width="27.5703125"/>
    <col min="554" max="554" customWidth="1" width="27.5703125"/>
    <col min="555" max="555" customWidth="1" width="27.5703125"/>
    <col min="556" max="556" customWidth="1" width="27.5703125"/>
    <col min="557" max="557" customWidth="1" width="27.5703125"/>
    <col min="558" max="558" customWidth="1" width="27.5703125"/>
    <col min="559" max="559" customWidth="1" width="27.5703125"/>
    <col min="560" max="560" customWidth="1" width="27.5703125"/>
    <col min="561" max="561" customWidth="1" width="27.5703125"/>
    <col min="562" max="562" customWidth="1" width="27.5703125"/>
    <col min="563" max="563" customWidth="1" width="27.5703125"/>
    <col min="564" max="564" customWidth="1" width="27.5703125"/>
    <col min="565" max="565" customWidth="1" width="27.5703125"/>
    <col min="566" max="566" customWidth="1" width="27.5703125"/>
    <col min="567" max="567" customWidth="1" width="27.5703125"/>
    <col min="568" max="568" customWidth="1" width="27.5703125"/>
    <col min="569" max="569" customWidth="1" width="27.5703125"/>
    <col min="570" max="570" customWidth="1" width="27.5703125"/>
    <col min="571" max="571" customWidth="1" width="27.5703125"/>
    <col min="572" max="572" customWidth="1" width="27.5703125"/>
    <col min="573" max="573" customWidth="1" width="27.5703125"/>
    <col min="574" max="574" customWidth="1" width="27.5703125"/>
    <col min="575" max="575" customWidth="1" width="27.5703125"/>
    <col min="576" max="576" customWidth="1" width="27.5703125"/>
    <col min="577" max="577" customWidth="1" width="27.5703125"/>
    <col min="578" max="578" customWidth="1" width="27.5703125"/>
    <col min="579" max="579" customWidth="1" width="27.5703125"/>
    <col min="580" max="580" customWidth="1" width="27.5703125"/>
    <col min="581" max="581" customWidth="1" width="27.5703125"/>
    <col min="582" max="582" customWidth="1" width="27.5703125"/>
    <col min="583" max="583" customWidth="1" width="27.5703125"/>
    <col min="584" max="584" customWidth="1" width="27.5703125"/>
    <col min="585" max="585" customWidth="1" width="27.5703125"/>
    <col min="586" max="586" customWidth="1" width="27.5703125"/>
    <col min="587" max="587" customWidth="1" width="27.5703125"/>
    <col min="588" max="588" customWidth="1" width="27.5703125"/>
    <col min="589" max="589" customWidth="1" width="27.5703125"/>
    <col min="590" max="590" customWidth="1" width="27.5703125"/>
    <col min="591" max="591" customWidth="1" width="27.5703125"/>
    <col min="592" max="592" customWidth="1" width="27.5703125"/>
    <col min="593" max="593" customWidth="1" width="27.5703125"/>
    <col min="594" max="594" customWidth="1" width="27.5703125"/>
    <col min="595" max="595" customWidth="1" width="27.5703125"/>
    <col min="596" max="596" customWidth="1" width="27.5703125"/>
    <col min="597" max="597" customWidth="1" width="27.5703125"/>
    <col min="598" max="598" customWidth="1" width="27.5703125"/>
    <col min="599" max="599" customWidth="1" width="27.5703125"/>
    <col min="600" max="600" customWidth="1" width="27.5703125"/>
    <col min="601" max="601" customWidth="1" width="27.5703125"/>
    <col min="602" max="602" customWidth="1" width="27.5703125"/>
    <col min="603" max="603" customWidth="1" width="27.5703125"/>
    <col min="604" max="604" customWidth="1" width="27.5703125"/>
    <col min="605" max="605" customWidth="1" width="27.5703125"/>
    <col min="606" max="606" customWidth="1" width="27.5703125"/>
    <col min="607" max="607" customWidth="1" width="27.5703125"/>
    <col min="608" max="608" customWidth="1" width="27.5703125"/>
    <col min="609" max="609" customWidth="1" width="27.5703125"/>
    <col min="610" max="610" customWidth="1" width="27.5703125"/>
    <col min="611" max="611" customWidth="1" width="27.5703125"/>
    <col min="612" max="612" customWidth="1" width="27.5703125"/>
    <col min="613" max="613" customWidth="1" width="27.5703125"/>
    <col min="614" max="614" customWidth="1" width="27.5703125"/>
    <col min="615" max="615" customWidth="1" width="27.5703125"/>
    <col min="616" max="616" customWidth="1" width="27.5703125"/>
    <col min="617" max="617" customWidth="1" width="27.5703125"/>
    <col min="618" max="618" customWidth="1" width="27.5703125"/>
    <col min="619" max="619" customWidth="1" width="27.5703125"/>
    <col min="620" max="620" customWidth="1" width="27.5703125"/>
    <col min="621" max="621" customWidth="1" width="27.5703125"/>
    <col min="622" max="622" customWidth="1" width="27.5703125"/>
    <col min="623" max="623" customWidth="1" width="27.5703125"/>
    <col min="624" max="624" customWidth="1" width="27.5703125"/>
    <col min="625" max="625" customWidth="1" width="27.5703125"/>
    <col min="626" max="626" customWidth="1" width="27.5703125"/>
    <col min="627" max="627" customWidth="1" width="27.5703125"/>
    <col min="628" max="628" customWidth="1" width="27.5703125"/>
    <col min="629" max="629" customWidth="1" width="27.5703125"/>
    <col min="630" max="630" customWidth="1" width="27.5703125"/>
    <col min="631" max="631" customWidth="1" width="27.5703125"/>
    <col min="632" max="632" customWidth="1" width="27.5703125"/>
    <col min="633" max="633" customWidth="1" width="27.5703125"/>
    <col min="634" max="634" customWidth="1" width="27.5703125"/>
    <col min="635" max="635" customWidth="1" width="27.5703125"/>
    <col min="636" max="636" customWidth="1" width="27.5703125"/>
    <col min="637" max="637" customWidth="1" width="27.5703125"/>
    <col min="638" max="638" customWidth="1" width="27.5703125"/>
    <col min="639" max="639" customWidth="1" width="27.5703125"/>
    <col min="640" max="640" customWidth="1" width="27.5703125"/>
    <col min="641" max="641" customWidth="1" width="27.5703125"/>
    <col min="642" max="642" customWidth="1" width="27.5703125"/>
    <col min="643" max="643" customWidth="1" width="27.5703125"/>
    <col min="644" max="644" customWidth="1" width="27.5703125"/>
    <col min="645" max="645" customWidth="1" width="27.5703125"/>
    <col min="646" max="646" customWidth="1" width="27.5703125"/>
    <col min="647" max="647" customWidth="1" width="27.5703125"/>
    <col min="648" max="648" customWidth="1" width="27.5703125"/>
    <col min="649" max="649" customWidth="1" width="27.5703125"/>
    <col min="650" max="650" customWidth="1" width="27.5703125"/>
    <col min="651" max="651" customWidth="1" width="27.5703125"/>
    <col min="652" max="652" customWidth="1" width="27.5703125"/>
    <col min="653" max="653" customWidth="1" width="27.5703125"/>
    <col min="654" max="654" customWidth="1" width="27.5703125"/>
    <col min="655" max="655" customWidth="1" width="27.5703125"/>
    <col min="656" max="656" customWidth="1" width="27.5703125"/>
    <col min="657" max="657" customWidth="1" width="27.5703125"/>
    <col min="658" max="658" customWidth="1" width="27.5703125"/>
    <col min="659" max="659" customWidth="1" width="27.5703125"/>
    <col min="660" max="660" customWidth="1" width="27.5703125"/>
    <col min="661" max="661" customWidth="1" width="27.5703125"/>
    <col min="662" max="662" customWidth="1" width="27.5703125"/>
    <col min="663" max="663" customWidth="1" width="27.5703125"/>
    <col min="664" max="664" customWidth="1" width="27.5703125"/>
    <col min="665" max="665" customWidth="1" width="27.5703125"/>
    <col min="666" max="666" customWidth="1" width="27.5703125"/>
    <col min="667" max="667" customWidth="1" width="27.5703125"/>
    <col min="668" max="668" customWidth="1" width="27.5703125"/>
    <col min="669" max="669" customWidth="1" width="27.5703125"/>
    <col min="670" max="670" customWidth="1" width="27.5703125"/>
    <col min="671" max="671" customWidth="1" width="27.5703125"/>
    <col min="672" max="672" customWidth="1" width="27.5703125"/>
    <col min="673" max="673" customWidth="1" width="27.5703125"/>
    <col min="674" max="674" customWidth="1" width="27.5703125"/>
    <col min="675" max="675" customWidth="1" width="27.5703125"/>
    <col min="676" max="676" customWidth="1" width="27.5703125"/>
    <col min="677" max="677" customWidth="1" width="27.5703125"/>
    <col min="678" max="678" customWidth="1" width="27.5703125"/>
    <col min="679" max="679" customWidth="1" width="27.5703125"/>
    <col min="680" max="680" customWidth="1" width="27.5703125"/>
    <col min="681" max="681" customWidth="1" width="27.5703125"/>
    <col min="682" max="682" customWidth="1" width="27.5703125"/>
    <col min="683" max="683" customWidth="1" width="27.5703125"/>
    <col min="684" max="684" customWidth="1" width="27.5703125"/>
    <col min="685" max="685" customWidth="1" width="27.5703125"/>
    <col min="686" max="686" customWidth="1" width="27.5703125"/>
    <col min="687" max="687" customWidth="1" width="27.5703125"/>
    <col min="688" max="688" customWidth="1" width="27.5703125"/>
    <col min="689" max="689" customWidth="1" width="27.5703125"/>
    <col min="690" max="690" customWidth="1" width="27.5703125"/>
    <col min="691" max="691" customWidth="1" width="27.5703125"/>
    <col min="692" max="692" customWidth="1" width="27.5703125"/>
    <col min="693" max="693" customWidth="1" width="27.5703125"/>
    <col min="694" max="694" customWidth="1" width="27.5703125"/>
    <col min="695" max="695" customWidth="1" width="27.5703125"/>
    <col min="696" max="696" customWidth="1" width="27.5703125"/>
    <col min="697" max="697" customWidth="1" width="27.5703125"/>
    <col min="698" max="698" customWidth="1" width="27.5703125"/>
    <col min="699" max="699" customWidth="1" width="27.5703125"/>
    <col min="700" max="700" customWidth="1" width="27.5703125"/>
    <col min="701" max="701" customWidth="1" width="27.5703125"/>
    <col min="702" max="702" customWidth="1" width="27.5703125"/>
    <col min="703" max="703" customWidth="1" width="27.5703125"/>
    <col min="704" max="704" customWidth="1" width="27.5703125"/>
    <col min="705" max="705" customWidth="1" width="27.5703125"/>
    <col min="706" max="706" customWidth="1" width="27.5703125"/>
    <col min="707" max="707" customWidth="1" width="27.5703125"/>
    <col min="708" max="708" customWidth="1" width="27.5703125"/>
    <col min="709" max="709" customWidth="1" width="27.5703125"/>
    <col min="710" max="710" customWidth="1" width="27.5703125"/>
    <col min="711" max="711" customWidth="1" width="27.5703125"/>
    <col min="712" max="712" customWidth="1" width="27.5703125"/>
    <col min="713" max="713" customWidth="1" width="27.5703125"/>
    <col min="714" max="714" customWidth="1" width="27.5703125"/>
    <col min="715" max="715" customWidth="1" width="27.5703125"/>
    <col min="716" max="716" customWidth="1" width="27.5703125"/>
    <col min="717" max="717" customWidth="1" width="27.5703125"/>
    <col min="718" max="718" customWidth="1" width="27.5703125"/>
    <col min="719" max="719" customWidth="1" width="27.5703125"/>
    <col min="720" max="720" customWidth="1" width="27.5703125"/>
    <col min="721" max="721" customWidth="1" width="27.5703125"/>
    <col min="722" max="722" customWidth="1" width="27.5703125"/>
    <col min="723" max="723" customWidth="1" width="27.5703125"/>
    <col min="724" max="724" customWidth="1" width="27.5703125"/>
    <col min="725" max="725" customWidth="1" width="27.5703125"/>
    <col min="726" max="726" customWidth="1" width="27.5703125"/>
    <col min="727" max="727" customWidth="1" width="27.5703125"/>
    <col min="728" max="728" customWidth="1" width="27.5703125"/>
    <col min="729" max="729" customWidth="1" width="27.5703125"/>
    <col min="730" max="730" customWidth="1" width="27.5703125"/>
    <col min="731" max="731" customWidth="1" width="27.5703125"/>
    <col min="732" max="732" customWidth="1" width="27.5703125"/>
    <col min="733" max="733" customWidth="1" width="27.5703125"/>
    <col min="734" max="734" customWidth="1" width="27.5703125"/>
    <col min="735" max="735" customWidth="1" width="27.5703125"/>
    <col min="736" max="736" customWidth="1" width="27.5703125"/>
    <col min="737" max="737" customWidth="1" width="27.5703125"/>
    <col min="738" max="738" customWidth="1" width="27.5703125"/>
    <col min="739" max="739" customWidth="1" width="27.5703125"/>
    <col min="740" max="740" customWidth="1" width="27.5703125"/>
    <col min="741" max="741" customWidth="1" width="27.5703125"/>
    <col min="742" max="742" customWidth="1" width="27.5703125"/>
    <col min="743" max="743" customWidth="1" width="27.5703125"/>
    <col min="744" max="744" customWidth="1" width="27.5703125"/>
    <col min="745" max="745" customWidth="1" width="27.5703125"/>
    <col min="746" max="746" customWidth="1" width="27.5703125"/>
    <col min="747" max="747" customWidth="1" width="27.5703125"/>
    <col min="748" max="748" customWidth="1" width="27.5703125"/>
    <col min="749" max="749" customWidth="1" width="27.5703125"/>
    <col min="750" max="750" customWidth="1" width="27.5703125"/>
    <col min="751" max="751" customWidth="1" width="27.5703125"/>
    <col min="752" max="752" customWidth="1" width="27.5703125"/>
    <col min="753" max="753" customWidth="1" width="27.5703125"/>
    <col min="754" max="754" customWidth="1" width="27.5703125"/>
    <col min="755" max="755" customWidth="1" width="27.5703125"/>
    <col min="756" max="756" customWidth="1" width="27.5703125"/>
    <col min="757" max="757" customWidth="1" width="27.5703125"/>
    <col min="758" max="758" customWidth="1" width="27.5703125"/>
    <col min="759" max="759" customWidth="1" width="27.5703125"/>
    <col min="760" max="760" customWidth="1" width="27.5703125"/>
    <col min="761" max="761" customWidth="1" width="27.5703125"/>
    <col min="762" max="762" customWidth="1" width="27.5703125"/>
    <col min="763" max="763" customWidth="1" width="27.5703125"/>
    <col min="764" max="764" customWidth="1" width="27.5703125"/>
    <col min="765" max="765" customWidth="1" width="27.5703125"/>
    <col min="766" max="766" customWidth="1" width="27.5703125"/>
    <col min="767" max="767" customWidth="1" width="27.5703125"/>
    <col min="768" max="768" customWidth="1" width="27.5703125"/>
    <col min="769" max="769" customWidth="1" width="27.5703125"/>
    <col min="770" max="770" customWidth="1" width="27.5703125"/>
    <col min="771" max="771" customWidth="1" width="27.5703125"/>
    <col min="772" max="772" customWidth="1" width="27.5703125"/>
    <col min="773" max="773" customWidth="1" width="27.5703125"/>
    <col min="774" max="774" customWidth="1" width="27.5703125"/>
    <col min="775" max="775" customWidth="1" width="27.5703125"/>
    <col min="776" max="776" customWidth="1" width="27.5703125"/>
    <col min="777" max="777" customWidth="1" width="27.5703125"/>
    <col min="778" max="778" customWidth="1" width="27.5703125"/>
    <col min="779" max="779" customWidth="1" width="27.5703125"/>
    <col min="780" max="780" customWidth="1" width="27.5703125"/>
    <col min="781" max="781" customWidth="1" width="27.5703125"/>
    <col min="782" max="782" customWidth="1" width="27.5703125"/>
    <col min="783" max="783" customWidth="1" width="27.5703125"/>
    <col min="784" max="784" customWidth="1" width="27.5703125"/>
    <col min="785" max="785" customWidth="1" width="27.5703125"/>
    <col min="786" max="786" customWidth="1" width="27.5703125"/>
    <col min="787" max="787" customWidth="1" width="27.5703125"/>
    <col min="788" max="788" customWidth="1" width="27.5703125"/>
    <col min="789" max="789" customWidth="1" width="27.5703125"/>
    <col min="790" max="790" customWidth="1" width="27.5703125"/>
    <col min="791" max="791" customWidth="1" width="27.5703125"/>
    <col min="792" max="792" customWidth="1" width="27.5703125"/>
    <col min="793" max="793" customWidth="1" width="27.5703125"/>
    <col min="794" max="794" customWidth="1" width="27.5703125"/>
    <col min="795" max="795" customWidth="1" width="27.5703125"/>
    <col min="796" max="796" customWidth="1" width="27.5703125"/>
    <col min="797" max="797" customWidth="1" width="27.5703125"/>
    <col min="798" max="798" customWidth="1" width="27.5703125"/>
    <col min="799" max="799" customWidth="1" width="27.5703125"/>
    <col min="800" max="800" customWidth="1" width="27.5703125"/>
    <col min="801" max="801" customWidth="1" width="27.5703125"/>
    <col min="802" max="802" customWidth="1" width="27.5703125"/>
    <col min="803" max="803" customWidth="1" width="27.5703125"/>
    <col min="804" max="804" customWidth="1" width="27.5703125"/>
    <col min="805" max="805" customWidth="1" width="27.5703125"/>
    <col min="806" max="806" customWidth="1" width="27.5703125"/>
    <col min="807" max="807" customWidth="1" width="27.5703125"/>
    <col min="808" max="808" customWidth="1" width="27.5703125"/>
    <col min="809" max="809" customWidth="1" width="27.5703125"/>
    <col min="810" max="810" customWidth="1" width="27.5703125"/>
    <col min="811" max="811" customWidth="1" width="27.5703125"/>
    <col min="812" max="812" customWidth="1" width="27.5703125"/>
    <col min="813" max="813" customWidth="1" width="27.5703125"/>
    <col min="814" max="814" customWidth="1" width="27.5703125"/>
    <col min="815" max="815" customWidth="1" width="27.5703125"/>
    <col min="816" max="816" customWidth="1" width="27.5703125"/>
    <col min="817" max="817" customWidth="1" width="27.5703125"/>
    <col min="818" max="818" customWidth="1" width="27.5703125"/>
    <col min="819" max="819" customWidth="1" width="27.5703125"/>
    <col min="820" max="820" customWidth="1" width="27.5703125"/>
    <col min="821" max="821" customWidth="1" width="27.5703125"/>
    <col min="822" max="822" customWidth="1" width="27.5703125"/>
    <col min="823" max="823" customWidth="1" width="27.5703125"/>
    <col min="824" max="824" customWidth="1" width="27.5703125"/>
    <col min="825" max="825" customWidth="1" width="27.5703125"/>
    <col min="826" max="826" customWidth="1" width="27.5703125"/>
    <col min="827" max="827" customWidth="1" width="27.5703125"/>
    <col min="828" max="828" customWidth="1" width="27.5703125"/>
    <col min="829" max="829" customWidth="1" width="27.5703125"/>
    <col min="830" max="830" customWidth="1" width="27.5703125"/>
    <col min="831" max="831" customWidth="1" width="27.5703125"/>
    <col min="832" max="832" customWidth="1" width="27.5703125"/>
    <col min="833" max="833" customWidth="1" width="27.5703125"/>
    <col min="834" max="834" customWidth="1" width="27.5703125"/>
    <col min="835" max="835" customWidth="1" width="27.5703125"/>
    <col min="836" max="836" customWidth="1" width="27.5703125"/>
    <col min="837" max="837" customWidth="1" width="27.5703125"/>
    <col min="838" max="838" customWidth="1" width="27.5703125"/>
    <col min="839" max="839" customWidth="1" width="27.5703125"/>
    <col min="840" max="840" customWidth="1" width="27.5703125"/>
    <col min="841" max="841" customWidth="1" width="27.5703125"/>
    <col min="842" max="842" customWidth="1" width="27.5703125"/>
    <col min="843" max="843" customWidth="1" width="27.5703125"/>
    <col min="844" max="844" customWidth="1" width="27.5703125"/>
    <col min="845" max="845" customWidth="1" width="27.5703125"/>
    <col min="846" max="846" customWidth="1" width="27.5703125"/>
    <col min="847" max="847" customWidth="1" width="27.5703125"/>
    <col min="848" max="848" customWidth="1" width="27.5703125"/>
    <col min="849" max="849" customWidth="1" width="27.5703125"/>
    <col min="850" max="850" customWidth="1" width="27.5703125"/>
    <col min="851" max="851" customWidth="1" width="27.5703125"/>
    <col min="852" max="852" customWidth="1" width="27.5703125"/>
    <col min="853" max="853" customWidth="1" width="27.5703125"/>
    <col min="854" max="854" customWidth="1" width="27.5703125"/>
    <col min="855" max="855" customWidth="1" width="27.5703125"/>
    <col min="856" max="856" customWidth="1" width="27.5703125"/>
    <col min="857" max="857" customWidth="1" width="27.5703125"/>
    <col min="858" max="858" customWidth="1" width="27.5703125"/>
    <col min="859" max="859" customWidth="1" width="27.5703125"/>
    <col min="860" max="860" customWidth="1" width="27.5703125"/>
    <col min="861" max="861" customWidth="1" width="27.5703125"/>
    <col min="862" max="862" customWidth="1" width="27.5703125"/>
    <col min="863" max="863" customWidth="1" width="27.5703125"/>
    <col min="864" max="864" customWidth="1" width="27.5703125"/>
    <col min="865" max="865" customWidth="1" width="27.5703125"/>
    <col min="866" max="866" customWidth="1" width="27.5703125"/>
    <col min="867" max="867" customWidth="1" width="27.5703125"/>
    <col min="868" max="868" customWidth="1" width="27.5703125"/>
    <col min="869" max="869" customWidth="1" width="27.5703125"/>
    <col min="870" max="870" customWidth="1" width="27.5703125"/>
    <col min="871" max="871" customWidth="1" width="27.5703125"/>
    <col min="872" max="872" customWidth="1" width="27.5703125"/>
    <col min="873" max="873" customWidth="1" width="27.5703125"/>
    <col min="874" max="874" customWidth="1" width="27.5703125"/>
    <col min="875" max="875" customWidth="1" width="27.5703125"/>
    <col min="876" max="876" customWidth="1" width="27.5703125"/>
    <col min="877" max="877" customWidth="1" width="27.5703125"/>
    <col min="878" max="878" customWidth="1" width="27.5703125"/>
    <col min="879" max="879" customWidth="1" width="27.5703125"/>
    <col min="880" max="880" customWidth="1" width="27.5703125"/>
    <col min="881" max="881" customWidth="1" width="27.5703125"/>
    <col min="882" max="882" customWidth="1" width="27.5703125"/>
    <col min="883" max="883" customWidth="1" width="27.5703125"/>
    <col min="884" max="884" customWidth="1" width="27.5703125"/>
    <col min="885" max="885" customWidth="1" width="27.5703125"/>
    <col min="886" max="886" customWidth="1" width="27.5703125"/>
    <col min="887" max="887" customWidth="1" width="27.5703125"/>
    <col min="888" max="888" customWidth="1" width="27.5703125"/>
    <col min="889" max="889" customWidth="1" width="27.5703125"/>
    <col min="890" max="890" customWidth="1" width="27.5703125"/>
    <col min="891" max="891" customWidth="1" width="27.5703125"/>
    <col min="892" max="892" customWidth="1" width="27.5703125"/>
    <col min="893" max="893" customWidth="1" width="27.5703125"/>
    <col min="894" max="894" customWidth="1" width="27.5703125"/>
    <col min="895" max="895" customWidth="1" width="27.5703125"/>
    <col min="896" max="896" customWidth="1" width="27.5703125"/>
    <col min="897" max="897" customWidth="1" width="27.5703125"/>
    <col min="898" max="898" customWidth="1" width="27.5703125"/>
    <col min="899" max="899" customWidth="1" width="27.5703125"/>
    <col min="900" max="900" customWidth="1" width="27.5703125"/>
    <col min="901" max="901" customWidth="1" width="27.5703125"/>
    <col min="902" max="902" customWidth="1" width="27.5703125"/>
    <col min="903" max="903" customWidth="1" width="27.5703125"/>
    <col min="904" max="904" customWidth="1" width="27.5703125"/>
    <col min="905" max="905" customWidth="1" width="27.5703125"/>
    <col min="906" max="906" customWidth="1" width="27.5703125"/>
    <col min="907" max="907" customWidth="1" width="27.5703125"/>
    <col min="908" max="908" customWidth="1" width="27.5703125"/>
    <col min="909" max="909" customWidth="1" width="27.5703125"/>
    <col min="910" max="910" customWidth="1" width="27.5703125"/>
    <col min="911" max="911" customWidth="1" width="27.5703125"/>
    <col min="912" max="912" customWidth="1" width="27.5703125"/>
    <col min="913" max="913" customWidth="1" width="27.5703125"/>
    <col min="914" max="914" customWidth="1" width="27.5703125"/>
    <col min="915" max="915" customWidth="1" width="27.5703125"/>
    <col min="916" max="916" customWidth="1" width="27.5703125"/>
    <col min="917" max="917" customWidth="1" width="27.5703125"/>
    <col min="918" max="918" customWidth="1" width="27.5703125"/>
    <col min="919" max="919" customWidth="1" width="27.5703125"/>
    <col min="920" max="920" customWidth="1" width="27.5703125"/>
    <col min="921" max="921" customWidth="1" width="27.5703125"/>
    <col min="922" max="922" customWidth="1" width="27.5703125"/>
    <col min="923" max="923" customWidth="1" width="27.5703125"/>
    <col min="924" max="924" customWidth="1" width="27.5703125"/>
    <col min="925" max="925" customWidth="1" width="27.5703125"/>
    <col min="926" max="926" customWidth="1" width="27.5703125"/>
    <col min="927" max="927" customWidth="1" width="27.5703125"/>
    <col min="928" max="928" customWidth="1" width="27.5703125"/>
    <col min="929" max="929" customWidth="1" width="27.5703125"/>
    <col min="930" max="930" customWidth="1" width="27.5703125"/>
    <col min="931" max="931" customWidth="1" width="27.5703125"/>
    <col min="932" max="932" customWidth="1" width="27.5703125"/>
    <col min="933" max="933" customWidth="1" width="27.5703125"/>
    <col min="934" max="934" customWidth="1" width="27.5703125"/>
    <col min="935" max="935" customWidth="1" width="27.5703125"/>
    <col min="936" max="936" customWidth="1" width="27.5703125"/>
    <col min="937" max="937" customWidth="1" width="27.5703125"/>
    <col min="938" max="938" customWidth="1" width="27.5703125"/>
    <col min="939" max="939" customWidth="1" width="27.5703125"/>
    <col min="940" max="940" customWidth="1" width="27.5703125"/>
    <col min="941" max="941" customWidth="1" width="27.5703125"/>
    <col min="942" max="942" customWidth="1" width="27.5703125"/>
    <col min="943" max="943" customWidth="1" width="27.5703125"/>
    <col min="944" max="944" customWidth="1" width="27.5703125"/>
    <col min="945" max="945" customWidth="1" width="27.5703125"/>
    <col min="946" max="946" customWidth="1" width="27.5703125"/>
    <col min="947" max="947" customWidth="1" width="27.5703125"/>
    <col min="948" max="948" customWidth="1" width="27.5703125"/>
    <col min="949" max="949" customWidth="1" width="27.5703125"/>
    <col min="950" max="950" customWidth="1" width="27.5703125"/>
    <col min="951" max="951" customWidth="1" width="27.5703125"/>
    <col min="952" max="952" customWidth="1" width="27.5703125"/>
    <col min="953" max="953" customWidth="1" width="27.5703125"/>
    <col min="954" max="954" customWidth="1" width="27.5703125"/>
    <col min="955" max="955" customWidth="1" width="27.5703125"/>
    <col min="956" max="956" customWidth="1" width="27.5703125"/>
    <col min="957" max="957" customWidth="1" width="27.5703125"/>
    <col min="958" max="958" customWidth="1" width="27.5703125"/>
    <col min="959" max="959" customWidth="1" width="27.5703125"/>
    <col min="960" max="960" customWidth="1" width="27.5703125"/>
    <col min="961" max="961" customWidth="1" width="27.5703125"/>
    <col min="962" max="962" customWidth="1" width="27.5703125"/>
    <col min="963" max="963" customWidth="1" width="27.5703125"/>
    <col min="964" max="964" customWidth="1" width="27.5703125"/>
    <col min="965" max="965" customWidth="1" width="27.5703125"/>
    <col min="966" max="966" customWidth="1" width="27.5703125"/>
    <col min="967" max="967" customWidth="1" width="27.5703125"/>
    <col min="968" max="968" customWidth="1" width="27.5703125"/>
    <col min="969" max="969" customWidth="1" width="27.5703125"/>
    <col min="970" max="970" customWidth="1" width="27.5703125"/>
    <col min="971" max="971" customWidth="1" width="27.5703125"/>
    <col min="972" max="972" customWidth="1" width="27.5703125"/>
    <col min="973" max="973" customWidth="1" width="27.5703125"/>
    <col min="974" max="974" customWidth="1" width="27.5703125"/>
    <col min="975" max="975" customWidth="1" width="27.5703125"/>
    <col min="976" max="976" customWidth="1" width="27.5703125"/>
    <col min="977" max="977" customWidth="1" width="27.5703125"/>
    <col min="978" max="978" customWidth="1" width="27.5703125"/>
    <col min="979" max="979" customWidth="1" width="27.5703125"/>
    <col min="980" max="980" customWidth="1" width="27.5703125"/>
    <col min="981" max="981" customWidth="1" width="27.5703125"/>
    <col min="982" max="982" customWidth="1" width="27.5703125"/>
    <col min="983" max="983" customWidth="1" width="27.5703125"/>
    <col min="984" max="984" customWidth="1" width="27.5703125"/>
    <col min="985" max="985" customWidth="1" width="27.5703125"/>
    <col min="986" max="986" customWidth="1" width="27.5703125"/>
    <col min="987" max="987" customWidth="1" width="27.5703125"/>
    <col min="988" max="988" customWidth="1" width="27.5703125"/>
    <col min="989" max="989" customWidth="1" width="27.5703125"/>
    <col min="990" max="990" customWidth="1" width="27.5703125"/>
    <col min="991" max="991" customWidth="1" width="27.5703125"/>
    <col min="992" max="992" customWidth="1" width="27.5703125"/>
    <col min="993" max="993" customWidth="1" width="27.5703125"/>
    <col min="994" max="994" customWidth="1" width="27.5703125"/>
    <col min="995" max="995" customWidth="1" width="27.5703125"/>
    <col min="996" max="996" customWidth="1" width="27.5703125"/>
    <col min="997" max="997" customWidth="1" width="27.5703125"/>
    <col min="998" max="998" customWidth="1" width="27.5703125"/>
    <col min="999" max="999" customWidth="1" width="27.5703125"/>
    <col min="1000" max="1000" customWidth="1" width="27.5703125"/>
    <col min="1001" max="1001" customWidth="1" width="27.5703125"/>
    <col min="1002" max="1002" customWidth="1" width="27.5703125"/>
    <col min="1003" max="1003" customWidth="1" width="27.5703125"/>
    <col min="1004" max="1004" customWidth="1" width="27.5703125"/>
    <col min="1005" max="1005" customWidth="1" width="27.5703125"/>
    <col min="1006" max="1006" customWidth="1" width="27.5703125"/>
    <col min="1007" max="1007" customWidth="1" width="27.5703125"/>
    <col min="1008" max="1008" customWidth="1" width="27.5703125"/>
    <col min="1009" max="1009" customWidth="1" width="27.5703125"/>
    <col min="1010" max="1010" customWidth="1" width="27.5703125"/>
    <col min="1011" max="1011" customWidth="1" width="27.5703125"/>
    <col min="1012" max="1012" customWidth="1" width="27.5703125"/>
    <col min="1013" max="1013" customWidth="1" width="27.5703125"/>
    <col min="1014" max="1014" customWidth="1" width="27.5703125"/>
    <col min="1015" max="1015" customWidth="1" width="27.5703125"/>
    <col min="1016" max="1016" customWidth="1" width="27.5703125"/>
    <col min="1017" max="1017" customWidth="1" width="27.5703125"/>
    <col min="1018" max="1018" customWidth="1" width="27.5703125"/>
    <col min="1019" max="1019" customWidth="1" width="27.5703125"/>
    <col min="1020" max="1020" customWidth="1" width="27.5703125"/>
    <col min="1021" max="1021" customWidth="1" width="27.5703125"/>
    <col min="1022" max="1022" customWidth="1" width="27.5703125"/>
    <col min="1023" max="1023" customWidth="1" width="27.5703125"/>
    <col min="1024" max="1024" customWidth="1" width="27.5703125"/>
    <col min="1025" max="1025" customWidth="1" width="27.5703125"/>
    <col min="1026" max="1026" customWidth="1" width="27.5703125"/>
    <col min="1027" max="1027" customWidth="1" width="27.5703125"/>
    <col min="1028" max="1028" customWidth="1" width="27.5703125"/>
    <col min="1029" max="1029" customWidth="1" width="27.5703125"/>
    <col min="1030" max="1030" customWidth="1" width="27.5703125"/>
    <col min="1031" max="1031" customWidth="1" width="27.5703125"/>
    <col min="1032" max="1032" customWidth="1" width="27.5703125"/>
    <col min="1033" max="1033" customWidth="1" width="27.5703125"/>
    <col min="1034" max="1034" customWidth="1" width="27.5703125"/>
    <col min="1035" max="1035" customWidth="1" width="27.5703125"/>
    <col min="1036" max="1036" customWidth="1" width="27.5703125"/>
    <col min="1037" max="1037" customWidth="1" width="27.5703125"/>
    <col min="1038" max="1038" customWidth="1" width="27.5703125"/>
    <col min="1039" max="1039" customWidth="1" width="27.5703125"/>
    <col min="1040" max="1040" customWidth="1" width="27.5703125"/>
    <col min="1041" max="1041" customWidth="1" width="27.5703125"/>
    <col min="1042" max="1042" customWidth="1" width="27.5703125"/>
    <col min="1043" max="1043" customWidth="1" width="27.5703125"/>
    <col min="1044" max="1044" customWidth="1" width="27.5703125"/>
    <col min="1045" max="1045" customWidth="1" width="27.5703125"/>
    <col min="1046" max="1046" customWidth="1" width="27.5703125"/>
    <col min="1047" max="1047" customWidth="1" width="27.5703125"/>
    <col min="1048" max="1048" customWidth="1" width="27.5703125"/>
    <col min="1049" max="1049" customWidth="1" width="27.5703125"/>
    <col min="1050" max="1050" customWidth="1" width="27.5703125"/>
    <col min="1051" max="1051" customWidth="1" width="27.5703125"/>
    <col min="1052" max="1052" customWidth="1" width="27.5703125"/>
    <col min="1053" max="1053" customWidth="1" width="27.5703125"/>
    <col min="1054" max="1054" customWidth="1" width="27.5703125"/>
    <col min="1055" max="1055" customWidth="1" width="27.5703125"/>
    <col min="1056" max="1056" customWidth="1" width="27.5703125"/>
    <col min="1057" max="1057" customWidth="1" width="27.5703125"/>
    <col min="1058" max="1058" customWidth="1" width="27.5703125"/>
    <col min="1059" max="1059" customWidth="1" width="27.5703125"/>
    <col min="1060" max="1060" customWidth="1" width="27.5703125"/>
    <col min="1061" max="1061" customWidth="1" width="27.5703125"/>
    <col min="1062" max="1062" customWidth="1" width="27.5703125"/>
    <col min="1063" max="1063" customWidth="1" width="27.5703125"/>
    <col min="1064" max="1064" customWidth="1" width="27.5703125"/>
    <col min="1065" max="1065" customWidth="1" width="27.5703125"/>
    <col min="1066" max="1066" customWidth="1" width="27.5703125"/>
    <col min="1067" max="1067" customWidth="1" width="27.5703125"/>
    <col min="1068" max="1068" customWidth="1" width="27.5703125"/>
    <col min="1069" max="1069" customWidth="1" width="27.5703125"/>
    <col min="1070" max="1070" customWidth="1" width="27.5703125"/>
    <col min="1071" max="1071" customWidth="1" width="27.5703125"/>
    <col min="1072" max="1072" customWidth="1" width="27.5703125"/>
    <col min="1073" max="1073" customWidth="1" width="27.5703125"/>
    <col min="1074" max="1074" customWidth="1" width="27.5703125"/>
    <col min="1075" max="1075" customWidth="1" width="27.5703125"/>
    <col min="1076" max="1076" customWidth="1" width="27.5703125"/>
    <col min="1077" max="1077" customWidth="1" width="27.5703125"/>
    <col min="1078" max="1078" customWidth="1" width="27.5703125"/>
    <col min="1079" max="1079" customWidth="1" width="27.5703125"/>
    <col min="1080" max="1080" customWidth="1" width="27.5703125"/>
    <col min="1081" max="1081" customWidth="1" width="27.5703125"/>
    <col min="1082" max="1082" customWidth="1" width="27.5703125"/>
    <col min="1083" max="1083" customWidth="1" width="27.5703125"/>
    <col min="1084" max="1084" customWidth="1" width="27.5703125"/>
    <col min="1085" max="1085" customWidth="1" width="27.5703125"/>
    <col min="1086" max="1086" customWidth="1" width="27.5703125"/>
    <col min="1087" max="1087" customWidth="1" width="27.5703125"/>
    <col min="1088" max="1088" customWidth="1" width="27.5703125"/>
    <col min="1089" max="1089" customWidth="1" width="27.5703125"/>
    <col min="1090" max="1090" customWidth="1" width="27.5703125"/>
    <col min="1091" max="1091" customWidth="1" width="27.5703125"/>
    <col min="1092" max="1092" customWidth="1" width="27.5703125"/>
    <col min="1093" max="1093" customWidth="1" width="27.5703125"/>
    <col min="1094" max="1094" customWidth="1" width="27.5703125"/>
    <col min="1095" max="1095" customWidth="1" width="27.5703125"/>
    <col min="1096" max="1096" customWidth="1" width="27.5703125"/>
    <col min="1097" max="1097" customWidth="1" width="27.5703125"/>
    <col min="1098" max="1098" customWidth="1" width="27.5703125"/>
    <col min="1099" max="1099" customWidth="1" width="27.5703125"/>
    <col min="1100" max="1100" customWidth="1" width="27.5703125"/>
    <col min="1101" max="1101" customWidth="1" width="27.5703125"/>
    <col min="1102" max="1102" customWidth="1" width="27.5703125"/>
    <col min="1103" max="1103" customWidth="1" width="27.5703125"/>
    <col min="1104" max="1104" customWidth="1" width="27.5703125"/>
    <col min="1105" max="1105" customWidth="1" width="27.5703125"/>
    <col min="1106" max="1106" customWidth="1" width="27.5703125"/>
    <col min="1107" max="1107" customWidth="1" width="27.5703125"/>
    <col min="1108" max="1108" customWidth="1" width="27.5703125"/>
    <col min="1109" max="1109" customWidth="1" width="27.5703125"/>
    <col min="1110" max="1110" customWidth="1" width="27.5703125"/>
    <col min="1111" max="1111" customWidth="1" width="27.5703125"/>
    <col min="1112" max="1112" customWidth="1" width="27.5703125"/>
    <col min="1113" max="1113" customWidth="1" width="27.5703125"/>
    <col min="1114" max="1114" customWidth="1" width="27.5703125"/>
    <col min="1115" max="1115" customWidth="1" width="27.5703125"/>
    <col min="1116" max="1116" customWidth="1" width="27.5703125"/>
    <col min="1117" max="1117" customWidth="1" width="27.5703125"/>
    <col min="1118" max="1118" customWidth="1" width="27.5703125"/>
    <col min="1119" max="1119" customWidth="1" width="27.5703125"/>
    <col min="1120" max="1120" customWidth="1" width="27.5703125"/>
    <col min="1121" max="1121" customWidth="1" width="27.5703125"/>
    <col min="1122" max="1122" customWidth="1" width="27.5703125"/>
    <col min="1123" max="1123" customWidth="1" width="27.5703125"/>
    <col min="1124" max="1124" customWidth="1" width="27.5703125"/>
    <col min="1125" max="1125" customWidth="1" width="27.5703125"/>
    <col min="1126" max="1126" customWidth="1" width="27.5703125"/>
    <col min="1127" max="1127" customWidth="1" width="27.5703125"/>
    <col min="1128" max="1128" customWidth="1" width="27.5703125"/>
    <col min="1129" max="1129" customWidth="1" width="27.5703125"/>
    <col min="1130" max="1130" customWidth="1" width="27.5703125"/>
    <col min="1131" max="1131" customWidth="1" width="27.5703125"/>
    <col min="1132" max="1132" customWidth="1" width="27.5703125"/>
    <col min="1133" max="1133" customWidth="1" width="27.5703125"/>
    <col min="1134" max="1134" customWidth="1" width="27.5703125"/>
    <col min="1135" max="1135" customWidth="1" width="27.5703125"/>
    <col min="1136" max="1136" customWidth="1" width="27.5703125"/>
    <col min="1137" max="1137" customWidth="1" width="27.5703125"/>
    <col min="1138" max="1138" customWidth="1" width="27.5703125"/>
    <col min="1139" max="1139" customWidth="1" width="27.5703125"/>
    <col min="1140" max="1140" customWidth="1" width="27.5703125"/>
    <col min="1141" max="1141" customWidth="1" width="27.5703125"/>
    <col min="1142" max="1142" customWidth="1" width="27.5703125"/>
    <col min="1143" max="1143" customWidth="1" width="27.5703125"/>
    <col min="1144" max="1144" customWidth="1" width="27.5703125"/>
    <col min="1145" max="1145" customWidth="1" width="27.5703125"/>
    <col min="1146" max="1146" customWidth="1" width="27.5703125"/>
    <col min="1147" max="1147" customWidth="1" width="27.5703125"/>
    <col min="1148" max="1148" customWidth="1" width="27.5703125"/>
    <col min="1149" max="1149" customWidth="1" width="27.5703125"/>
    <col min="1150" max="1150" customWidth="1" width="27.5703125"/>
    <col min="1151" max="1151" customWidth="1" width="27.5703125"/>
    <col min="1152" max="1152" customWidth="1" width="27.5703125"/>
    <col min="1153" max="1153" customWidth="1" width="27.5703125"/>
    <col min="1154" max="1154" customWidth="1" width="27.5703125"/>
    <col min="1155" max="1155" customWidth="1" width="27.5703125"/>
    <col min="1156" max="1156" customWidth="1" width="27.5703125"/>
    <col min="1157" max="1157" customWidth="1" width="27.5703125"/>
    <col min="1158" max="1158" customWidth="1" width="27.5703125"/>
    <col min="1159" max="1159" customWidth="1" width="27.5703125"/>
    <col min="1160" max="1160" customWidth="1" width="27.5703125"/>
    <col min="1161" max="1161" customWidth="1" width="27.5703125"/>
    <col min="1162" max="1162" customWidth="1" width="27.5703125"/>
    <col min="1163" max="1163" customWidth="1" width="27.5703125"/>
    <col min="1164" max="1164" customWidth="1" width="27.5703125"/>
    <col min="1165" max="1165" customWidth="1" width="27.5703125"/>
    <col min="1166" max="1166" customWidth="1" width="27.5703125"/>
    <col min="1167" max="1167" customWidth="1" width="27.5703125"/>
    <col min="1168" max="1168" customWidth="1" width="27.5703125"/>
    <col min="1169" max="1169" customWidth="1" width="27.5703125"/>
    <col min="1170" max="1170" customWidth="1" width="27.5703125"/>
    <col min="1171" max="1171" customWidth="1" width="27.5703125"/>
    <col min="1172" max="1172" customWidth="1" width="27.5703125"/>
    <col min="1173" max="1173" customWidth="1" width="27.5703125"/>
    <col min="1174" max="1174" customWidth="1" width="27.5703125"/>
    <col min="1175" max="1175" customWidth="1" width="27.5703125"/>
    <col min="1176" max="1176" customWidth="1" width="27.5703125"/>
    <col min="1177" max="1177" customWidth="1" width="27.5703125"/>
    <col min="1178" max="1178" customWidth="1" width="27.5703125"/>
    <col min="1179" max="1179" customWidth="1" width="27.5703125"/>
    <col min="1180" max="1180" customWidth="1" width="27.5703125"/>
    <col min="1181" max="1181" customWidth="1" width="27.5703125"/>
    <col min="1182" max="1182" customWidth="1" width="27.5703125"/>
    <col min="1183" max="1183" customWidth="1" width="27.5703125"/>
    <col min="1184" max="1184" customWidth="1" width="27.5703125"/>
    <col min="1185" max="1185" customWidth="1" width="27.5703125"/>
    <col min="1186" max="1186" customWidth="1" width="27.5703125"/>
    <col min="1187" max="1187" customWidth="1" width="27.5703125"/>
    <col min="1188" max="1188" customWidth="1" width="27.5703125"/>
    <col min="1189" max="1189" customWidth="1" width="27.5703125"/>
    <col min="1190" max="1190" customWidth="1" width="27.5703125"/>
    <col min="1191" max="1191" customWidth="1" width="27.5703125"/>
    <col min="1192" max="1192" customWidth="1" width="27.5703125"/>
    <col min="1193" max="1193" customWidth="1" width="27.5703125"/>
    <col min="1194" max="1194" customWidth="1" width="27.5703125"/>
    <col min="1195" max="1195" customWidth="1" width="27.5703125"/>
    <col min="1196" max="1196" customWidth="1" width="27.5703125"/>
    <col min="1197" max="1197" customWidth="1" width="27.5703125"/>
    <col min="1198" max="1198" customWidth="1" width="27.5703125"/>
    <col min="1199" max="1199" customWidth="1" width="27.5703125"/>
    <col min="1200" max="1200" customWidth="1" width="27.5703125"/>
    <col min="1201" max="1201" customWidth="1" width="27.5703125"/>
    <col min="1202" max="1202" customWidth="1" width="27.5703125"/>
    <col min="1203" max="1203" customWidth="1" width="27.5703125"/>
    <col min="1204" max="1204" customWidth="1" width="27.5703125"/>
    <col min="1205" max="1205" customWidth="1" width="27.5703125"/>
    <col min="1206" max="1206" customWidth="1" width="27.5703125"/>
    <col min="1207" max="1207" customWidth="1" width="27.5703125"/>
    <col min="1208" max="1208" customWidth="1" width="27.5703125"/>
    <col min="1209" max="1209" customWidth="1" width="27.5703125"/>
    <col min="1210" max="1210" customWidth="1" width="27.5703125"/>
    <col min="1211" max="1211" customWidth="1" width="27.5703125"/>
    <col min="1212" max="1212" customWidth="1" width="27.5703125"/>
    <col min="1213" max="1213" customWidth="1" width="27.5703125"/>
    <col min="1214" max="1214" customWidth="1" width="27.5703125"/>
    <col min="1215" max="1215" customWidth="1" width="27.5703125"/>
    <col min="1216" max="1216" customWidth="1" width="27.5703125"/>
    <col min="1217" max="1217" customWidth="1" width="27.5703125"/>
    <col min="1218" max="1218" customWidth="1" width="27.5703125"/>
    <col min="1219" max="1219" customWidth="1" width="27.5703125"/>
    <col min="1220" max="1220" customWidth="1" width="27.5703125"/>
    <col min="1221" max="1221" customWidth="1" width="27.5703125"/>
    <col min="1222" max="1222" customWidth="1" width="27.5703125"/>
    <col min="1223" max="1223" customWidth="1" width="27.5703125"/>
    <col min="1224" max="1224" customWidth="1" width="27.5703125"/>
    <col min="1225" max="1225" customWidth="1" width="27.5703125"/>
    <col min="1226" max="1226" customWidth="1" width="27.5703125"/>
    <col min="1227" max="1227" customWidth="1" width="27.5703125"/>
    <col min="1228" max="1228" customWidth="1" width="27.5703125"/>
    <col min="1229" max="1229" customWidth="1" width="27.5703125"/>
    <col min="1230" max="1230" customWidth="1" width="27.5703125"/>
    <col min="1231" max="1231" customWidth="1" width="27.5703125"/>
    <col min="1232" max="1232" customWidth="1" width="27.5703125"/>
    <col min="1233" max="1233" customWidth="1" width="27.5703125"/>
    <col min="1234" max="1234" customWidth="1" width="27.5703125"/>
    <col min="1235" max="1235" customWidth="1" width="27.5703125"/>
    <col min="1236" max="1236" customWidth="1" width="27.5703125"/>
    <col min="1237" max="1237" customWidth="1" width="27.5703125"/>
    <col min="1238" max="1238" customWidth="1" width="27.5703125"/>
    <col min="1239" max="1239" customWidth="1" width="27.5703125"/>
    <col min="1240" max="1240" customWidth="1" width="27.5703125"/>
    <col min="1241" max="1241" customWidth="1" width="27.5703125"/>
    <col min="1242" max="1242" customWidth="1" width="27.5703125"/>
    <col min="1243" max="1243" customWidth="1" width="27.5703125"/>
    <col min="1244" max="1244" customWidth="1" width="27.5703125"/>
    <col min="1245" max="1245" customWidth="1" width="27.5703125"/>
    <col min="1246" max="1246" customWidth="1" width="27.5703125"/>
    <col min="1247" max="1247" customWidth="1" width="27.5703125"/>
    <col min="1248" max="1248" customWidth="1" width="27.5703125"/>
    <col min="1249" max="1249" customWidth="1" width="27.5703125"/>
    <col min="1250" max="1250" customWidth="1" width="27.5703125"/>
    <col min="1251" max="1251" customWidth="1" width="27.5703125"/>
    <col min="1252" max="1252" customWidth="1" width="27.5703125"/>
    <col min="1253" max="1253" customWidth="1" width="27.5703125"/>
    <col min="1254" max="1254" customWidth="1" width="27.5703125"/>
    <col min="1255" max="1255" customWidth="1" width="27.5703125"/>
    <col min="1256" max="1256" customWidth="1" width="27.5703125"/>
    <col min="1257" max="1257" customWidth="1" width="27.5703125"/>
    <col min="1258" max="1258" customWidth="1" width="27.5703125"/>
    <col min="1259" max="1259" customWidth="1" width="27.5703125"/>
    <col min="1260" max="1260" customWidth="1" width="27.5703125"/>
    <col min="1261" max="1261" customWidth="1" width="27.5703125"/>
    <col min="1262" max="1262" customWidth="1" width="27.5703125"/>
    <col min="1263" max="1263" customWidth="1" width="27.5703125"/>
    <col min="1264" max="1264" customWidth="1" width="27.5703125"/>
    <col min="1265" max="1265" customWidth="1" width="27.5703125"/>
    <col min="1266" max="1266" customWidth="1" width="27.5703125"/>
    <col min="1267" max="1267" customWidth="1" width="27.5703125"/>
    <col min="1268" max="1268" customWidth="1" width="27.5703125"/>
    <col min="1269" max="1269" customWidth="1" width="27.5703125"/>
    <col min="1270" max="1270" customWidth="1" width="27.5703125"/>
    <col min="1271" max="1271" customWidth="1" width="27.5703125"/>
    <col min="1272" max="1272" customWidth="1" width="27.5703125"/>
    <col min="1273" max="1273" customWidth="1" width="27.5703125"/>
    <col min="1274" max="1274" customWidth="1" width="27.5703125"/>
    <col min="1275" max="1275" customWidth="1" width="27.5703125"/>
    <col min="1276" max="1276" customWidth="1" width="27.5703125"/>
    <col min="1277" max="1277" customWidth="1" width="27.5703125"/>
    <col min="1278" max="1278" customWidth="1" width="27.5703125"/>
    <col min="1279" max="1279" customWidth="1" width="27.5703125"/>
    <col min="1280" max="1280" customWidth="1" width="27.5703125"/>
    <col min="1281" max="1281" customWidth="1" width="27.5703125"/>
    <col min="1282" max="1282" customWidth="1" width="27.5703125"/>
    <col min="1283" max="1283" customWidth="1" width="27.5703125"/>
    <col min="1284" max="1284" customWidth="1" width="27.5703125"/>
    <col min="1285" max="1285" customWidth="1" width="27.5703125"/>
    <col min="1286" max="1286" customWidth="1" width="27.5703125"/>
    <col min="1287" max="1287" customWidth="1" width="27.5703125"/>
    <col min="1288" max="1288" customWidth="1" width="27.5703125"/>
    <col min="1289" max="1289" customWidth="1" width="27.5703125"/>
    <col min="1290" max="1290" customWidth="1" width="27.5703125"/>
    <col min="1291" max="1291" customWidth="1" width="27.5703125"/>
    <col min="1292" max="1292" customWidth="1" width="27.5703125"/>
    <col min="1293" max="1293" customWidth="1" width="27.5703125"/>
    <col min="1294" max="1294" customWidth="1" width="27.5703125"/>
    <col min="1295" max="1295" customWidth="1" width="27.5703125"/>
    <col min="1296" max="1296" customWidth="1" width="27.5703125"/>
    <col min="1297" max="1297" customWidth="1" width="27.5703125"/>
    <col min="1298" max="1298" customWidth="1" width="27.5703125"/>
    <col min="1299" max="1299" customWidth="1" width="27.5703125"/>
    <col min="1300" max="1300" customWidth="1" width="27.5703125"/>
    <col min="1301" max="1301" customWidth="1" width="27.5703125"/>
    <col min="1302" max="1302" customWidth="1" width="27.5703125"/>
    <col min="1303" max="1303" customWidth="1" width="27.5703125"/>
    <col min="1304" max="1304" customWidth="1" width="27.5703125"/>
    <col min="1305" max="1305" customWidth="1" width="27.5703125"/>
    <col min="1306" max="1306" customWidth="1" width="27.5703125"/>
    <col min="1307" max="1307" customWidth="1" width="27.5703125"/>
    <col min="1308" max="1308" customWidth="1" width="27.5703125"/>
    <col min="1309" max="1309" customWidth="1" width="27.5703125"/>
    <col min="1310" max="1310" customWidth="1" width="27.5703125"/>
    <col min="1311" max="1311" customWidth="1" width="27.5703125"/>
    <col min="1312" max="1312" customWidth="1" width="27.5703125"/>
    <col min="1313" max="1313" customWidth="1" width="27.5703125"/>
    <col min="1314" max="1314" customWidth="1" width="27.5703125"/>
    <col min="1315" max="1315" customWidth="1" width="27.5703125"/>
    <col min="1316" max="1316" customWidth="1" width="27.5703125"/>
    <col min="1317" max="1317" customWidth="1" width="27.5703125"/>
    <col min="1318" max="1318" customWidth="1" width="27.5703125"/>
    <col min="1319" max="1319" customWidth="1" width="27.5703125"/>
    <col min="1320" max="1320" customWidth="1" width="27.5703125"/>
    <col min="1321" max="1321" customWidth="1" width="27.5703125"/>
    <col min="1322" max="1322" customWidth="1" width="27.5703125"/>
    <col min="1323" max="1323" customWidth="1" width="27.5703125"/>
    <col min="1324" max="1324" customWidth="1" width="27.5703125"/>
    <col min="1325" max="1325" customWidth="1" width="27.5703125"/>
    <col min="1326" max="1326" customWidth="1" width="27.5703125"/>
    <col min="1327" max="1327" customWidth="1" width="27.5703125"/>
    <col min="1328" max="1328" customWidth="1" width="27.5703125"/>
    <col min="1329" max="1329" customWidth="1" width="27.5703125"/>
    <col min="1330" max="1330" customWidth="1" width="27.5703125"/>
    <col min="1331" max="1331" customWidth="1" width="27.5703125"/>
    <col min="1332" max="1332" customWidth="1" width="27.5703125"/>
    <col min="1333" max="1333" customWidth="1" width="27.5703125"/>
    <col min="1334" max="1334" customWidth="1" width="27.5703125"/>
    <col min="1335" max="1335" customWidth="1" width="27.5703125"/>
    <col min="1336" max="1336" customWidth="1" width="27.5703125"/>
    <col min="1337" max="1337" customWidth="1" width="27.5703125"/>
    <col min="1338" max="1338" customWidth="1" width="27.5703125"/>
    <col min="1339" max="1339" customWidth="1" width="27.5703125"/>
    <col min="1340" max="1340" customWidth="1" width="27.5703125"/>
    <col min="1341" max="1341" customWidth="1" width="27.5703125"/>
    <col min="1342" max="1342" customWidth="1" width="27.5703125"/>
    <col min="1343" max="1343" customWidth="1" width="27.5703125"/>
    <col min="1344" max="1344" customWidth="1" width="27.5703125"/>
    <col min="1345" max="1345" customWidth="1" width="27.5703125"/>
    <col min="1346" max="1346" customWidth="1" width="27.5703125"/>
    <col min="1347" max="1347" customWidth="1" width="27.5703125"/>
    <col min="1348" max="1348" customWidth="1" width="27.5703125"/>
    <col min="1349" max="1349" customWidth="1" width="27.5703125"/>
    <col min="1350" max="1350" customWidth="1" width="27.5703125"/>
    <col min="1351" max="1351" customWidth="1" width="27.5703125"/>
    <col min="1352" max="1352" customWidth="1" width="27.5703125"/>
    <col min="1353" max="1353" customWidth="1" width="27.5703125"/>
    <col min="1354" max="1354" customWidth="1" width="27.5703125"/>
    <col min="1355" max="1355" customWidth="1" width="27.5703125"/>
    <col min="1356" max="1356" customWidth="1" width="27.5703125"/>
    <col min="1357" max="1357" customWidth="1" width="27.5703125"/>
    <col min="1358" max="1358" customWidth="1" width="27.5703125"/>
    <col min="1359" max="1359" customWidth="1" width="27.5703125"/>
    <col min="1360" max="1360" customWidth="1" width="27.5703125"/>
    <col min="1361" max="1361" customWidth="1" width="27.5703125"/>
    <col min="1362" max="1362" customWidth="1" width="27.5703125"/>
    <col min="1363" max="1363" customWidth="1" width="27.5703125"/>
    <col min="1364" max="1364" customWidth="1" width="27.5703125"/>
    <col min="1365" max="1365" customWidth="1" width="27.5703125"/>
    <col min="1366" max="1366" customWidth="1" width="27.5703125"/>
    <col min="1367" max="1367" customWidth="1" width="27.5703125"/>
    <col min="1368" max="1368" customWidth="1" width="27.5703125"/>
    <col min="1369" max="1369" customWidth="1" width="27.5703125"/>
    <col min="1370" max="1370" customWidth="1" width="27.5703125"/>
    <col min="1371" max="1371" customWidth="1" width="27.5703125"/>
    <col min="1372" max="1372" customWidth="1" width="27.5703125"/>
    <col min="1373" max="1373" customWidth="1" width="27.5703125"/>
    <col min="1374" max="1374" customWidth="1" width="27.5703125"/>
    <col min="1375" max="1375" customWidth="1" width="27.5703125"/>
    <col min="1376" max="1376" customWidth="1" width="27.5703125"/>
    <col min="1377" max="1377" customWidth="1" width="27.5703125"/>
    <col min="1378" max="1378" customWidth="1" width="27.5703125"/>
    <col min="1379" max="1379" customWidth="1" width="27.5703125"/>
    <col min="1380" max="1380" customWidth="1" width="27.5703125"/>
    <col min="1381" max="1381" customWidth="1" width="27.5703125"/>
    <col min="1382" max="1382" customWidth="1" width="27.5703125"/>
    <col min="1383" max="1383" customWidth="1" width="27.5703125"/>
    <col min="1384" max="1384" customWidth="1" width="27.5703125"/>
    <col min="1385" max="1385" customWidth="1" width="27.5703125"/>
    <col min="1386" max="1386" customWidth="1" width="27.5703125"/>
    <col min="1387" max="1387" customWidth="1" width="27.5703125"/>
    <col min="1388" max="1388" customWidth="1" width="27.5703125"/>
    <col min="1389" max="1389" customWidth="1" width="27.5703125"/>
    <col min="1390" max="1390" customWidth="1" width="27.5703125"/>
    <col min="1391" max="1391" customWidth="1" width="27.5703125"/>
    <col min="1392" max="1392" customWidth="1" width="27.5703125"/>
    <col min="1393" max="1393" customWidth="1" width="27.5703125"/>
    <col min="1394" max="1394" customWidth="1" width="27.5703125"/>
    <col min="1395" max="1395" customWidth="1" width="27.5703125"/>
    <col min="1396" max="1396" customWidth="1" width="27.5703125"/>
    <col min="1397" max="1397" customWidth="1" width="27.5703125"/>
    <col min="1398" max="1398" customWidth="1" width="27.5703125"/>
    <col min="1399" max="1399" customWidth="1" width="27.5703125"/>
    <col min="1400" max="1400" customWidth="1" width="27.5703125"/>
    <col min="1401" max="1401" customWidth="1" width="27.5703125"/>
    <col min="1402" max="1402" customWidth="1" width="27.5703125"/>
    <col min="1403" max="1403" customWidth="1" width="27.5703125"/>
    <col min="1404" max="1404" customWidth="1" width="27.5703125"/>
    <col min="1405" max="1405" customWidth="1" width="27.5703125"/>
    <col min="1406" max="1406" customWidth="1" width="27.5703125"/>
    <col min="1407" max="1407" customWidth="1" width="27.5703125"/>
    <col min="1408" max="1408" customWidth="1" width="27.5703125"/>
    <col min="1409" max="1409" customWidth="1" width="27.5703125"/>
    <col min="1410" max="1410" customWidth="1" width="27.5703125"/>
    <col min="1411" max="1411" customWidth="1" width="27.5703125"/>
    <col min="1412" max="1412" customWidth="1" width="27.5703125"/>
    <col min="1413" max="1413" customWidth="1" width="27.5703125"/>
    <col min="1414" max="1414" customWidth="1" width="27.5703125"/>
    <col min="1415" max="1415" customWidth="1" width="27.5703125"/>
    <col min="1416" max="1416" customWidth="1" width="27.5703125"/>
    <col min="1417" max="1417" customWidth="1" width="27.5703125"/>
    <col min="1418" max="1418" customWidth="1" width="27.5703125"/>
    <col min="1419" max="1419" customWidth="1" width="27.5703125"/>
    <col min="1420" max="1420" customWidth="1" width="27.5703125"/>
    <col min="1421" max="1421" customWidth="1" width="27.5703125"/>
    <col min="1422" max="1422" customWidth="1" width="27.5703125"/>
    <col min="1423" max="1423" customWidth="1" width="27.5703125"/>
    <col min="1424" max="1424" customWidth="1" width="27.5703125"/>
    <col min="1425" max="1425" customWidth="1" width="27.5703125"/>
    <col min="1426" max="1426" customWidth="1" width="27.5703125"/>
    <col min="1427" max="1427" customWidth="1" width="27.5703125"/>
    <col min="1428" max="1428" customWidth="1" width="27.5703125"/>
    <col min="1429" max="1429" customWidth="1" width="27.5703125"/>
    <col min="1430" max="1430" customWidth="1" width="27.5703125"/>
    <col min="1431" max="1431" customWidth="1" width="27.5703125"/>
    <col min="1432" max="1432" customWidth="1" width="27.5703125"/>
    <col min="1433" max="1433" customWidth="1" width="27.5703125"/>
    <col min="1434" max="1434" customWidth="1" width="27.5703125"/>
    <col min="1435" max="1435" customWidth="1" width="27.5703125"/>
    <col min="1436" max="1436" customWidth="1" width="27.5703125"/>
    <col min="1437" max="1437" customWidth="1" width="27.5703125"/>
    <col min="1438" max="1438" customWidth="1" width="27.5703125"/>
    <col min="1439" max="1439" customWidth="1" width="27.5703125"/>
    <col min="1440" max="1440" customWidth="1" width="27.5703125"/>
    <col min="1441" max="1441" customWidth="1" width="27.5703125"/>
    <col min="1442" max="1442" customWidth="1" width="27.5703125"/>
    <col min="1443" max="1443" customWidth="1" width="27.5703125"/>
    <col min="1444" max="1444" customWidth="1" width="27.5703125"/>
    <col min="1445" max="1445" customWidth="1" width="27.5703125"/>
    <col min="1446" max="1446" customWidth="1" width="27.5703125"/>
    <col min="1447" max="1447" customWidth="1" width="27.5703125"/>
    <col min="1448" max="1448" customWidth="1" width="27.5703125"/>
    <col min="1449" max="1449" customWidth="1" width="27.5703125"/>
    <col min="1450" max="1450" customWidth="1" width="27.5703125"/>
    <col min="1451" max="1451" customWidth="1" width="27.5703125"/>
    <col min="1452" max="1452" customWidth="1" width="27.5703125"/>
    <col min="1453" max="1453" customWidth="1" width="27.5703125"/>
    <col min="1454" max="1454" customWidth="1" width="27.5703125"/>
    <col min="1455" max="1455" customWidth="1" width="27.5703125"/>
    <col min="1456" max="1456" customWidth="1" width="27.5703125"/>
    <col min="1457" max="1457" customWidth="1" width="27.5703125"/>
    <col min="1458" max="1458" customWidth="1" width="27.5703125"/>
    <col min="1459" max="1459" customWidth="1" width="27.5703125"/>
    <col min="1460" max="1460" customWidth="1" width="27.5703125"/>
    <col min="1461" max="1461" customWidth="1" width="27.5703125"/>
    <col min="1462" max="1462" customWidth="1" width="27.5703125"/>
    <col min="1463" max="1463" customWidth="1" width="27.5703125"/>
    <col min="1464" max="1464" customWidth="1" width="27.5703125"/>
    <col min="1465" max="1465" customWidth="1" width="27.5703125"/>
    <col min="1466" max="1466" customWidth="1" width="27.5703125"/>
    <col min="1467" max="1467" customWidth="1" width="27.5703125"/>
    <col min="1468" max="1468" customWidth="1" width="27.5703125"/>
    <col min="1469" max="1469" customWidth="1" width="27.5703125"/>
    <col min="1470" max="1470" customWidth="1" width="27.5703125"/>
    <col min="1471" max="1471" customWidth="1" width="27.5703125"/>
    <col min="1472" max="1472" customWidth="1" width="27.5703125"/>
    <col min="1473" max="1473" customWidth="1" width="27.5703125"/>
    <col min="1474" max="1474" customWidth="1" width="27.5703125"/>
    <col min="1475" max="1475" customWidth="1" width="27.5703125"/>
    <col min="1476" max="1476" customWidth="1" width="27.5703125"/>
    <col min="1477" max="1477" customWidth="1" width="27.5703125"/>
    <col min="1478" max="1478" customWidth="1" width="27.5703125"/>
    <col min="1479" max="1479" customWidth="1" width="27.5703125"/>
    <col min="1480" max="1480" customWidth="1" width="27.5703125"/>
    <col min="1481" max="1481" customWidth="1" width="27.5703125"/>
    <col min="1482" max="1482" customWidth="1" width="27.5703125"/>
    <col min="1483" max="1483" customWidth="1" width="27.5703125"/>
    <col min="1484" max="1484" customWidth="1" width="27.5703125"/>
    <col min="1485" max="1485" customWidth="1" width="27.5703125"/>
    <col min="1486" max="1486" customWidth="1" width="27.5703125"/>
    <col min="1487" max="1487" customWidth="1" width="27.5703125"/>
    <col min="1488" max="1488" customWidth="1" width="27.5703125"/>
    <col min="1489" max="1489" customWidth="1" width="27.5703125"/>
    <col min="1490" max="1490" customWidth="1" width="27.5703125"/>
    <col min="1491" max="1491" customWidth="1" width="27.5703125"/>
    <col min="1492" max="1492" customWidth="1" width="27.5703125"/>
    <col min="1493" max="1493" customWidth="1" width="27.5703125"/>
    <col min="1494" max="1494" customWidth="1" width="27.5703125"/>
    <col min="1495" max="1495" customWidth="1" width="27.5703125"/>
    <col min="1496" max="1496" customWidth="1" width="27.5703125"/>
    <col min="1497" max="1497" customWidth="1" width="27.5703125"/>
    <col min="1498" max="1498" customWidth="1" width="27.5703125"/>
    <col min="1499" max="1499" customWidth="1" width="27.5703125"/>
    <col min="1500" max="1500" customWidth="1" width="27.5703125"/>
    <col min="1501" max="1501" customWidth="1" width="27.5703125"/>
    <col min="1502" max="1502" customWidth="1" width="27.5703125"/>
    <col min="1503" max="1503" customWidth="1" width="27.5703125"/>
    <col min="1504" max="1504" customWidth="1" width="27.5703125"/>
    <col min="1505" max="1505" customWidth="1" width="27.5703125"/>
    <col min="1506" max="1506" customWidth="1" width="27.5703125"/>
    <col min="1507" max="1507" customWidth="1" width="27.5703125"/>
    <col min="1508" max="1508" customWidth="1" width="27.5703125"/>
    <col min="1509" max="1509" customWidth="1" width="27.5703125"/>
    <col min="1510" max="1510" customWidth="1" width="27.5703125"/>
    <col min="1511" max="1511" customWidth="1" width="27.5703125"/>
    <col min="1512" max="1512" customWidth="1" width="27.5703125"/>
    <col min="1513" max="1513" customWidth="1" width="27.5703125"/>
    <col min="1514" max="1514" customWidth="1" width="27.5703125"/>
    <col min="1515" max="1515" customWidth="1" width="27.5703125"/>
    <col min="1516" max="1516" customWidth="1" width="27.5703125"/>
    <col min="1517" max="1517" customWidth="1" width="27.5703125"/>
    <col min="1518" max="1518" customWidth="1" width="27.5703125"/>
    <col min="1519" max="1519" customWidth="1" width="27.5703125"/>
    <col min="1520" max="1520" customWidth="1" width="27.5703125"/>
    <col min="1521" max="1521" customWidth="1" width="27.5703125"/>
    <col min="1522" max="1522" customWidth="1" width="27.5703125"/>
    <col min="1523" max="1523" customWidth="1" width="27.5703125"/>
    <col min="1524" max="1524" customWidth="1" width="27.5703125"/>
    <col min="1525" max="1525" customWidth="1" width="27.5703125"/>
    <col min="1526" max="1526" customWidth="1" width="27.5703125"/>
    <col min="1527" max="1527" customWidth="1" width="27.5703125"/>
    <col min="1528" max="1528" customWidth="1" width="27.5703125"/>
    <col min="1529" max="1529" customWidth="1" width="27.5703125"/>
    <col min="1530" max="1530" customWidth="1" width="27.5703125"/>
    <col min="1531" max="1531" customWidth="1" width="27.5703125"/>
    <col min="1532" max="1532" customWidth="1" width="27.5703125"/>
    <col min="1533" max="1533" customWidth="1" width="27.5703125"/>
    <col min="1534" max="1534" customWidth="1" width="27.5703125"/>
    <col min="1535" max="1535" customWidth="1" width="27.5703125"/>
    <col min="1536" max="1536" customWidth="1" width="27.5703125"/>
    <col min="1537" max="1537" customWidth="1" width="27.5703125"/>
    <col min="1538" max="1538" customWidth="1" width="27.5703125"/>
    <col min="1539" max="1539" customWidth="1" width="27.5703125"/>
    <col min="1540" max="1540" customWidth="1" width="27.5703125"/>
    <col min="1541" max="1541" customWidth="1" width="27.5703125"/>
    <col min="1542" max="1542" customWidth="1" width="27.5703125"/>
    <col min="1543" max="1543" customWidth="1" width="27.5703125"/>
    <col min="1544" max="1544" customWidth="1" width="27.5703125"/>
    <col min="1545" max="1545" customWidth="1" width="27.5703125"/>
    <col min="1546" max="1546" customWidth="1" width="27.5703125"/>
    <col min="1547" max="1547" customWidth="1" width="27.5703125"/>
    <col min="1548" max="1548" customWidth="1" width="27.5703125"/>
    <col min="1549" max="1549" customWidth="1" width="27.5703125"/>
    <col min="1550" max="1550" customWidth="1" width="27.5703125"/>
    <col min="1551" max="1551" customWidth="1" width="27.5703125"/>
    <col min="1552" max="1552" customWidth="1" width="27.5703125"/>
    <col min="1553" max="1553" customWidth="1" width="27.5703125"/>
    <col min="1554" max="1554" customWidth="1" width="27.5703125"/>
    <col min="1555" max="1555" customWidth="1" width="27.5703125"/>
    <col min="1556" max="1556" customWidth="1" width="27.5703125"/>
    <col min="1557" max="1557" customWidth="1" width="27.5703125"/>
    <col min="1558" max="1558" customWidth="1" width="27.5703125"/>
    <col min="1559" max="1559" customWidth="1" width="27.5703125"/>
    <col min="1560" max="1560" customWidth="1" width="27.5703125"/>
    <col min="1561" max="1561" customWidth="1" width="27.5703125"/>
    <col min="1562" max="1562" customWidth="1" width="27.5703125"/>
    <col min="1563" max="1563" customWidth="1" width="27.5703125"/>
    <col min="1564" max="1564" customWidth="1" width="27.5703125"/>
    <col min="1565" max="1565" customWidth="1" width="27.5703125"/>
    <col min="1566" max="1566" customWidth="1" width="27.5703125"/>
    <col min="1567" max="1567" customWidth="1" width="27.5703125"/>
    <col min="1568" max="1568" customWidth="1" width="27.5703125"/>
    <col min="1569" max="1569" customWidth="1" width="27.5703125"/>
    <col min="1570" max="1570" customWidth="1" width="27.5703125"/>
    <col min="1571" max="1571" customWidth="1" width="27.5703125"/>
    <col min="1572" max="1572" customWidth="1" width="27.5703125"/>
    <col min="1573" max="1573" customWidth="1" width="27.5703125"/>
    <col min="1574" max="1574" customWidth="1" width="27.5703125"/>
    <col min="1575" max="1575" customWidth="1" width="27.5703125"/>
    <col min="1576" max="1576" customWidth="1" width="27.5703125"/>
    <col min="1577" max="1577" customWidth="1" width="27.5703125"/>
    <col min="1578" max="1578" customWidth="1" width="27.5703125"/>
    <col min="1579" max="1579" customWidth="1" width="27.5703125"/>
    <col min="1580" max="1580" customWidth="1" width="27.5703125"/>
    <col min="1581" max="1581" customWidth="1" width="27.5703125"/>
    <col min="1582" max="1582" customWidth="1" width="27.5703125"/>
    <col min="1583" max="1583" customWidth="1" width="27.5703125"/>
    <col min="1584" max="1584" customWidth="1" width="27.5703125"/>
    <col min="1585" max="1585" customWidth="1" width="27.5703125"/>
    <col min="1586" max="1586" customWidth="1" width="27.5703125"/>
    <col min="1587" max="1587" customWidth="1" width="27.5703125"/>
    <col min="1588" max="1588" customWidth="1" width="27.5703125"/>
    <col min="1589" max="1589" customWidth="1" width="27.5703125"/>
    <col min="1590" max="1590" customWidth="1" width="27.5703125"/>
    <col min="1591" max="1591" customWidth="1" width="27.5703125"/>
    <col min="1592" max="1592" customWidth="1" width="27.5703125"/>
    <col min="1593" max="1593" customWidth="1" width="27.5703125"/>
    <col min="1594" max="1594" customWidth="1" width="27.5703125"/>
    <col min="1595" max="1595" customWidth="1" width="27.5703125"/>
    <col min="1596" max="1596" customWidth="1" width="27.5703125"/>
    <col min="1597" max="1597" customWidth="1" width="27.5703125"/>
    <col min="1598" max="1598" customWidth="1" width="27.5703125"/>
    <col min="1599" max="1599" customWidth="1" width="27.5703125"/>
    <col min="1600" max="1600" customWidth="1" width="27.5703125"/>
    <col min="1601" max="1601" customWidth="1" width="27.5703125"/>
    <col min="1602" max="1602" customWidth="1" width="27.5703125"/>
    <col min="1603" max="1603" customWidth="1" width="27.5703125"/>
    <col min="1604" max="1604" customWidth="1" width="27.5703125"/>
    <col min="1605" max="1605" customWidth="1" width="27.5703125"/>
    <col min="1606" max="1606" customWidth="1" width="27.5703125"/>
    <col min="1607" max="1607" customWidth="1" width="27.5703125"/>
    <col min="1608" max="1608" customWidth="1" width="27.5703125"/>
    <col min="1609" max="1609" customWidth="1" width="27.5703125"/>
    <col min="1610" max="1610" customWidth="1" width="27.5703125"/>
    <col min="1611" max="1611" customWidth="1" width="27.5703125"/>
    <col min="1612" max="1612" customWidth="1" width="27.5703125"/>
    <col min="1613" max="1613" customWidth="1" width="27.5703125"/>
    <col min="1614" max="1614" customWidth="1" width="27.5703125"/>
    <col min="1615" max="1615" customWidth="1" width="27.5703125"/>
    <col min="1616" max="1616" customWidth="1" width="27.5703125"/>
    <col min="1617" max="1617" customWidth="1" width="27.5703125"/>
    <col min="1618" max="1618" customWidth="1" width="27.5703125"/>
    <col min="1619" max="1619" customWidth="1" width="27.5703125"/>
    <col min="1620" max="1620" customWidth="1" width="27.5703125"/>
    <col min="1621" max="1621" customWidth="1" width="27.5703125"/>
    <col min="1622" max="1622" customWidth="1" width="27.5703125"/>
    <col min="1623" max="1623" customWidth="1" width="27.5703125"/>
    <col min="1624" max="1624" customWidth="1" width="27.5703125"/>
    <col min="1625" max="1625" customWidth="1" width="27.5703125"/>
    <col min="1626" max="1626" customWidth="1" width="27.5703125"/>
    <col min="1627" max="1627" customWidth="1" width="27.5703125"/>
    <col min="1628" max="1628" customWidth="1" width="27.5703125"/>
    <col min="1629" max="1629" customWidth="1" width="27.5703125"/>
    <col min="1630" max="1630" customWidth="1" width="27.5703125"/>
    <col min="1631" max="1631" customWidth="1" width="27.5703125"/>
    <col min="1632" max="1632" customWidth="1" width="27.5703125"/>
    <col min="1633" max="1633" customWidth="1" width="27.5703125"/>
    <col min="1634" max="1634" customWidth="1" width="27.5703125"/>
    <col min="1635" max="1635" customWidth="1" width="27.5703125"/>
    <col min="1636" max="1636" customWidth="1" width="27.5703125"/>
    <col min="1637" max="1637" customWidth="1" width="27.5703125"/>
    <col min="1638" max="1638" customWidth="1" width="27.5703125"/>
    <col min="1639" max="1639" customWidth="1" width="27.5703125"/>
    <col min="1640" max="1640" customWidth="1" width="27.5703125"/>
    <col min="1641" max="1641" customWidth="1" width="27.5703125"/>
    <col min="1642" max="1642" customWidth="1" width="27.5703125"/>
    <col min="1643" max="1643" customWidth="1" width="27.5703125"/>
    <col min="1644" max="1644" customWidth="1" width="27.5703125"/>
    <col min="1645" max="1645" customWidth="1" width="27.5703125"/>
    <col min="1646" max="1646" customWidth="1" width="27.5703125"/>
    <col min="1647" max="1647" customWidth="1" width="27.5703125"/>
    <col min="1648" max="1648" customWidth="1" width="27.5703125"/>
    <col min="1649" max="1649" customWidth="1" width="27.5703125"/>
    <col min="1650" max="1650" customWidth="1" width="27.5703125"/>
    <col min="1651" max="1651" customWidth="1" width="27.5703125"/>
    <col min="1652" max="1652" customWidth="1" width="27.5703125"/>
    <col min="1653" max="1653" customWidth="1" width="27.5703125"/>
    <col min="1654" max="1654" customWidth="1" width="27.5703125"/>
    <col min="1655" max="1655" customWidth="1" width="27.5703125"/>
    <col min="1656" max="1656" customWidth="1" width="27.5703125"/>
    <col min="1657" max="1657" customWidth="1" width="27.5703125"/>
    <col min="1658" max="1658" customWidth="1" width="27.5703125"/>
    <col min="1659" max="1659" customWidth="1" width="27.5703125"/>
    <col min="1660" max="1660" customWidth="1" width="27.5703125"/>
    <col min="1661" max="1661" customWidth="1" width="27.5703125"/>
    <col min="1662" max="1662" customWidth="1" width="27.5703125"/>
    <col min="1663" max="1663" customWidth="1" width="27.5703125"/>
    <col min="1664" max="1664" customWidth="1" width="27.5703125"/>
    <col min="1665" max="1665" customWidth="1" width="27.5703125"/>
    <col min="1666" max="1666" customWidth="1" width="27.5703125"/>
    <col min="1667" max="1667" customWidth="1" width="27.5703125"/>
    <col min="1668" max="1668" customWidth="1" width="27.5703125"/>
    <col min="1669" max="1669" customWidth="1" width="27.5703125"/>
    <col min="1670" max="1670" customWidth="1" width="27.5703125"/>
    <col min="1671" max="1671" customWidth="1" width="27.5703125"/>
    <col min="1672" max="1672" customWidth="1" width="27.5703125"/>
    <col min="1673" max="1673" customWidth="1" width="27.5703125"/>
    <col min="1674" max="1674" customWidth="1" width="27.5703125"/>
    <col min="1675" max="1675" customWidth="1" width="27.5703125"/>
    <col min="1676" max="1676" customWidth="1" width="27.5703125"/>
    <col min="1677" max="1677" customWidth="1" width="27.5703125"/>
    <col min="1678" max="1678" customWidth="1" width="27.5703125"/>
    <col min="1679" max="1679" customWidth="1" width="27.5703125"/>
    <col min="1680" max="1680" customWidth="1" width="27.5703125"/>
    <col min="1681" max="1681" customWidth="1" width="27.5703125"/>
    <col min="1682" max="1682" customWidth="1" width="27.5703125"/>
    <col min="1683" max="1683" customWidth="1" width="27.5703125"/>
    <col min="1684" max="1684" customWidth="1" width="27.5703125"/>
    <col min="1685" max="1685" customWidth="1" width="27.5703125"/>
    <col min="1686" max="1686" customWidth="1" width="27.5703125"/>
    <col min="1687" max="1687" customWidth="1" width="27.5703125"/>
    <col min="1688" max="1688" customWidth="1" width="27.5703125"/>
    <col min="1689" max="1689" customWidth="1" width="27.5703125"/>
    <col min="1690" max="1690" customWidth="1" width="27.5703125"/>
    <col min="1691" max="1691" customWidth="1" width="27.5703125"/>
    <col min="1692" max="1692" customWidth="1" width="27.5703125"/>
    <col min="1693" max="1693" customWidth="1" width="27.5703125"/>
    <col min="1694" max="1694" customWidth="1" width="27.5703125"/>
    <col min="1695" max="1695" customWidth="1" width="27.5703125"/>
    <col min="1696" max="1696" customWidth="1" width="27.5703125"/>
    <col min="1697" max="1697" customWidth="1" width="27.5703125"/>
    <col min="1698" max="1698" customWidth="1" width="27.5703125"/>
    <col min="1699" max="1699" customWidth="1" width="27.5703125"/>
    <col min="1700" max="1700" customWidth="1" width="27.5703125"/>
    <col min="1701" max="1701" customWidth="1" width="27.5703125"/>
    <col min="1702" max="1702" customWidth="1" width="27.5703125"/>
    <col min="1703" max="1703" customWidth="1" width="27.5703125"/>
    <col min="1704" max="1704" customWidth="1" width="27.5703125"/>
    <col min="1705" max="1705" customWidth="1" width="27.5703125"/>
    <col min="1706" max="1706" customWidth="1" width="27.5703125"/>
    <col min="1707" max="1707" customWidth="1" width="27.5703125"/>
    <col min="1708" max="1708" customWidth="1" width="27.5703125"/>
    <col min="1709" max="1709" customWidth="1" width="27.5703125"/>
    <col min="1710" max="1710" customWidth="1" width="27.5703125"/>
    <col min="1711" max="1711" customWidth="1" width="27.5703125"/>
    <col min="1712" max="1712" customWidth="1" width="27.5703125"/>
    <col min="1713" max="1713" customWidth="1" width="27.5703125"/>
    <col min="1714" max="1714" customWidth="1" width="27.5703125"/>
    <col min="1715" max="1715" customWidth="1" width="27.5703125"/>
    <col min="1716" max="1716" customWidth="1" width="27.5703125"/>
    <col min="1717" max="1717" customWidth="1" width="27.5703125"/>
    <col min="1718" max="1718" customWidth="1" width="27.5703125"/>
    <col min="1719" max="1719" customWidth="1" width="27.5703125"/>
    <col min="1720" max="1720" customWidth="1" width="27.5703125"/>
    <col min="1721" max="1721" customWidth="1" width="27.5703125"/>
    <col min="1722" max="1722" customWidth="1" width="27.5703125"/>
    <col min="1723" max="1723" customWidth="1" width="27.5703125"/>
    <col min="1724" max="1724" customWidth="1" width="27.5703125"/>
    <col min="1725" max="1725" customWidth="1" width="27.5703125"/>
    <col min="1726" max="1726" customWidth="1" width="27.5703125"/>
    <col min="1727" max="1727" customWidth="1" width="27.5703125"/>
    <col min="1728" max="1728" customWidth="1" width="27.5703125"/>
    <col min="1729" max="1729" customWidth="1" width="27.5703125"/>
    <col min="1730" max="1730" customWidth="1" width="27.5703125"/>
    <col min="1731" max="1731" customWidth="1" width="27.5703125"/>
    <col min="1732" max="1732" customWidth="1" width="27.5703125"/>
    <col min="1733" max="1733" customWidth="1" width="27.5703125"/>
    <col min="1734" max="1734" customWidth="1" width="27.5703125"/>
    <col min="1735" max="1735" customWidth="1" width="27.5703125"/>
    <col min="1736" max="1736" customWidth="1" width="27.5703125"/>
    <col min="1737" max="1737" customWidth="1" width="27.5703125"/>
    <col min="1738" max="1738" customWidth="1" width="27.5703125"/>
    <col min="1739" max="1739" customWidth="1" width="27.5703125"/>
    <col min="1740" max="1740" customWidth="1" width="27.5703125"/>
    <col min="1741" max="1741" customWidth="1" width="27.5703125"/>
    <col min="1742" max="1742" customWidth="1" width="27.5703125"/>
    <col min="1743" max="1743" customWidth="1" width="27.5703125"/>
    <col min="1744" max="1744" customWidth="1" width="27.5703125"/>
    <col min="1745" max="1745" customWidth="1" width="27.5703125"/>
    <col min="1746" max="1746" customWidth="1" width="27.5703125"/>
    <col min="1747" max="1747" customWidth="1" width="27.5703125"/>
    <col min="1748" max="1748" customWidth="1" width="27.5703125"/>
    <col min="1749" max="1749" customWidth="1" width="27.5703125"/>
    <col min="1750" max="1750" customWidth="1" width="27.5703125"/>
    <col min="1751" max="1751" customWidth="1" width="27.5703125"/>
    <col min="1752" max="1752" customWidth="1" width="27.5703125"/>
    <col min="1753" max="1753" customWidth="1" width="27.5703125"/>
    <col min="1754" max="1754" customWidth="1" width="27.5703125"/>
    <col min="1755" max="1755" customWidth="1" width="27.5703125"/>
    <col min="1756" max="1756" customWidth="1" width="27.5703125"/>
    <col min="1757" max="1757" customWidth="1" width="27.5703125"/>
    <col min="1758" max="1758" customWidth="1" width="27.5703125"/>
    <col min="1759" max="1759" customWidth="1" width="27.5703125"/>
    <col min="1760" max="1760" customWidth="1" width="27.5703125"/>
    <col min="1761" max="1761" customWidth="1" width="27.5703125"/>
    <col min="1762" max="1762" customWidth="1" width="27.5703125"/>
    <col min="1763" max="1763" customWidth="1" width="27.5703125"/>
    <col min="1764" max="1764" customWidth="1" width="27.5703125"/>
    <col min="1765" max="1765" customWidth="1" width="27.5703125"/>
    <col min="1766" max="1766" customWidth="1" width="27.5703125"/>
    <col min="1767" max="1767" customWidth="1" width="27.5703125"/>
    <col min="1768" max="1768" customWidth="1" width="27.5703125"/>
    <col min="1769" max="1769" customWidth="1" width="27.5703125"/>
    <col min="1770" max="1770" customWidth="1" width="27.5703125"/>
    <col min="1771" max="1771" customWidth="1" width="27.5703125"/>
    <col min="1772" max="1772" customWidth="1" width="27.5703125"/>
    <col min="1773" max="1773" customWidth="1" width="27.5703125"/>
    <col min="1774" max="1774" customWidth="1" width="27.5703125"/>
    <col min="1775" max="1775" customWidth="1" width="27.5703125"/>
    <col min="1776" max="1776" customWidth="1" width="27.5703125"/>
    <col min="1777" max="1777" customWidth="1" width="27.5703125"/>
    <col min="1778" max="1778" customWidth="1" width="27.5703125"/>
    <col min="1779" max="1779" customWidth="1" width="27.5703125"/>
    <col min="1780" max="1780" customWidth="1" width="27.5703125"/>
    <col min="1781" max="1781" customWidth="1" width="27.5703125"/>
    <col min="1782" max="1782" customWidth="1" width="27.5703125"/>
    <col min="1783" max="1783" customWidth="1" width="27.5703125"/>
    <col min="1784" max="1784" customWidth="1" width="27.5703125"/>
    <col min="1785" max="1785" customWidth="1" width="27.5703125"/>
    <col min="1786" max="1786" customWidth="1" width="27.5703125"/>
    <col min="1787" max="1787" customWidth="1" width="27.5703125"/>
    <col min="1788" max="1788" customWidth="1" width="27.5703125"/>
    <col min="1789" max="1789" customWidth="1" width="27.5703125"/>
    <col min="1790" max="1790" customWidth="1" width="27.5703125"/>
    <col min="1791" max="1791" customWidth="1" width="27.5703125"/>
    <col min="1792" max="1792" customWidth="1" width="27.5703125"/>
    <col min="1793" max="1793" customWidth="1" width="27.5703125"/>
    <col min="1794" max="1794" customWidth="1" width="27.5703125"/>
    <col min="1795" max="1795" customWidth="1" width="27.5703125"/>
    <col min="1796" max="1796" customWidth="1" width="27.5703125"/>
    <col min="1797" max="1797" customWidth="1" width="27.5703125"/>
    <col min="1798" max="1798" customWidth="1" width="27.5703125"/>
    <col min="1799" max="1799" customWidth="1" width="27.5703125"/>
    <col min="1800" max="1800" customWidth="1" width="27.5703125"/>
    <col min="1801" max="1801" customWidth="1" width="27.5703125"/>
    <col min="1802" max="1802" customWidth="1" width="27.5703125"/>
    <col min="1803" max="1803" customWidth="1" width="27.5703125"/>
    <col min="1804" max="1804" customWidth="1" width="27.5703125"/>
    <col min="1805" max="1805" customWidth="1" width="27.5703125"/>
    <col min="1806" max="1806" customWidth="1" width="27.5703125"/>
    <col min="1807" max="1807" customWidth="1" width="27.5703125"/>
    <col min="1808" max="1808" customWidth="1" width="27.5703125"/>
    <col min="1809" max="1809" customWidth="1" width="27.5703125"/>
    <col min="1810" max="1810" customWidth="1" width="27.5703125"/>
    <col min="1811" max="1811" customWidth="1" width="27.5703125"/>
    <col min="1812" max="1812" customWidth="1" width="27.5703125"/>
    <col min="1813" max="1813" customWidth="1" width="27.5703125"/>
    <col min="1814" max="1814" customWidth="1" width="27.5703125"/>
    <col min="1815" max="1815" customWidth="1" width="27.5703125"/>
    <col min="1816" max="1816" customWidth="1" width="27.5703125"/>
    <col min="1817" max="1817" customWidth="1" width="27.5703125"/>
    <col min="1818" max="1818" customWidth="1" width="27.5703125"/>
    <col min="1819" max="1819" customWidth="1" width="27.5703125"/>
    <col min="1820" max="1820" customWidth="1" width="27.5703125"/>
    <col min="1821" max="1821" customWidth="1" width="27.5703125"/>
    <col min="1822" max="1822" customWidth="1" width="27.5703125"/>
    <col min="1823" max="1823" customWidth="1" width="27.5703125"/>
    <col min="1824" max="1824" customWidth="1" width="27.5703125"/>
    <col min="1825" max="1825" customWidth="1" width="27.5703125"/>
    <col min="1826" max="1826" customWidth="1" width="27.5703125"/>
    <col min="1827" max="1827" customWidth="1" width="27.5703125"/>
    <col min="1828" max="1828" customWidth="1" width="27.5703125"/>
    <col min="1829" max="1829" customWidth="1" width="27.5703125"/>
    <col min="1830" max="1830" customWidth="1" width="27.5703125"/>
    <col min="1831" max="1831" customWidth="1" width="27.5703125"/>
    <col min="1832" max="1832" customWidth="1" width="27.5703125"/>
    <col min="1833" max="1833" customWidth="1" width="27.5703125"/>
    <col min="1834" max="1834" customWidth="1" width="27.5703125"/>
    <col min="1835" max="1835" customWidth="1" width="27.5703125"/>
    <col min="1836" max="1836" customWidth="1" width="27.5703125"/>
    <col min="1837" max="1837" customWidth="1" width="27.5703125"/>
    <col min="1838" max="1838" customWidth="1" width="27.5703125"/>
    <col min="1839" max="1839" customWidth="1" width="27.5703125"/>
    <col min="1840" max="1840" customWidth="1" width="27.5703125"/>
    <col min="1841" max="1841" customWidth="1" width="27.5703125"/>
    <col min="1842" max="1842" customWidth="1" width="27.5703125"/>
    <col min="1843" max="1843" customWidth="1" width="27.5703125"/>
    <col min="1844" max="1844" customWidth="1" width="27.5703125"/>
    <col min="1845" max="1845" customWidth="1" width="27.5703125"/>
    <col min="1846" max="1846" customWidth="1" width="27.5703125"/>
    <col min="1847" max="1847" customWidth="1" width="27.5703125"/>
    <col min="1848" max="1848" customWidth="1" width="27.5703125"/>
    <col min="1849" max="1849" customWidth="1" width="27.5703125"/>
    <col min="1850" max="1850" customWidth="1" width="27.5703125"/>
    <col min="1851" max="1851" customWidth="1" width="27.5703125"/>
    <col min="1852" max="1852" customWidth="1" width="27.5703125"/>
    <col min="1853" max="1853" customWidth="1" width="27.5703125"/>
    <col min="1854" max="1854" customWidth="1" width="27.5703125"/>
    <col min="1855" max="1855" customWidth="1" width="27.5703125"/>
    <col min="1856" max="1856" customWidth="1" width="27.5703125"/>
    <col min="1857" max="1857" customWidth="1" width="27.5703125"/>
    <col min="1858" max="1858" customWidth="1" width="27.5703125"/>
    <col min="1859" max="1859" customWidth="1" width="27.5703125"/>
    <col min="1860" max="1860" customWidth="1" width="27.5703125"/>
    <col min="1861" max="1861" customWidth="1" width="27.5703125"/>
    <col min="1862" max="1862" customWidth="1" width="27.5703125"/>
    <col min="1863" max="1863" customWidth="1" width="27.5703125"/>
    <col min="1864" max="1864" customWidth="1" width="27.5703125"/>
    <col min="1865" max="1865" customWidth="1" width="27.5703125"/>
    <col min="1866" max="1866" customWidth="1" width="27.5703125"/>
    <col min="1867" max="1867" customWidth="1" width="27.5703125"/>
    <col min="1868" max="1868" customWidth="1" width="27.5703125"/>
    <col min="1869" max="1869" customWidth="1" width="27.5703125"/>
    <col min="1870" max="1870" customWidth="1" width="27.5703125"/>
    <col min="1871" max="1871" customWidth="1" width="27.5703125"/>
    <col min="1872" max="1872" customWidth="1" width="27.5703125"/>
    <col min="1873" max="1873" customWidth="1" width="27.5703125"/>
    <col min="1874" max="1874" customWidth="1" width="27.5703125"/>
    <col min="1875" max="1875" customWidth="1" width="27.5703125"/>
    <col min="1876" max="1876" customWidth="1" width="27.5703125"/>
    <col min="1877" max="1877" customWidth="1" width="27.5703125"/>
    <col min="1878" max="1878" customWidth="1" width="27.5703125"/>
    <col min="1879" max="1879" customWidth="1" width="27.5703125"/>
    <col min="1880" max="1880" customWidth="1" width="27.5703125"/>
    <col min="1881" max="1881" customWidth="1" width="27.5703125"/>
    <col min="1882" max="1882" customWidth="1" width="27.5703125"/>
    <col min="1883" max="1883" customWidth="1" width="27.5703125"/>
    <col min="1884" max="1884" customWidth="1" width="27.5703125"/>
    <col min="1885" max="1885" customWidth="1" width="27.5703125"/>
    <col min="1886" max="1886" customWidth="1" width="27.5703125"/>
    <col min="1887" max="1887" customWidth="1" width="27.5703125"/>
    <col min="1888" max="1888" customWidth="1" width="27.5703125"/>
    <col min="1889" max="1889" customWidth="1" width="27.5703125"/>
    <col min="1890" max="1890" customWidth="1" width="27.5703125"/>
    <col min="1891" max="1891" customWidth="1" width="27.5703125"/>
    <col min="1892" max="1892" customWidth="1" width="27.5703125"/>
    <col min="1893" max="1893" customWidth="1" width="27.5703125"/>
    <col min="1894" max="1894" customWidth="1" width="27.5703125"/>
    <col min="1895" max="1895" customWidth="1" width="27.5703125"/>
    <col min="1896" max="1896" customWidth="1" width="27.5703125"/>
    <col min="1897" max="1897" customWidth="1" width="27.5703125"/>
    <col min="1898" max="1898" customWidth="1" width="27.5703125"/>
    <col min="1899" max="1899" customWidth="1" width="27.5703125"/>
    <col min="1900" max="1900" customWidth="1" width="27.5703125"/>
    <col min="1901" max="1901" customWidth="1" width="27.5703125"/>
    <col min="1902" max="1902" customWidth="1" width="27.5703125"/>
    <col min="1903" max="1903" customWidth="1" width="27.5703125"/>
    <col min="1904" max="1904" customWidth="1" width="27.5703125"/>
    <col min="1905" max="1905" customWidth="1" width="27.5703125"/>
    <col min="1906" max="1906" customWidth="1" width="27.5703125"/>
    <col min="1907" max="1907" customWidth="1" width="27.5703125"/>
    <col min="1908" max="1908" customWidth="1" width="27.5703125"/>
    <col min="1909" max="1909" customWidth="1" width="27.5703125"/>
    <col min="1910" max="1910" customWidth="1" width="27.5703125"/>
    <col min="1911" max="1911" customWidth="1" width="27.5703125"/>
    <col min="1912" max="1912" customWidth="1" width="27.5703125"/>
    <col min="1913" max="1913" customWidth="1" width="27.5703125"/>
    <col min="1914" max="1914" customWidth="1" width="27.5703125"/>
    <col min="1915" max="1915" customWidth="1" width="27.5703125"/>
    <col min="1916" max="1916" customWidth="1" width="27.5703125"/>
    <col min="1917" max="1917" customWidth="1" width="27.5703125"/>
    <col min="1918" max="1918" customWidth="1" width="27.5703125"/>
    <col min="1919" max="1919" customWidth="1" width="27.5703125"/>
    <col min="1920" max="1920" customWidth="1" width="27.5703125"/>
    <col min="1921" max="1921" customWidth="1" width="27.5703125"/>
    <col min="1922" max="1922" customWidth="1" width="27.5703125"/>
    <col min="1923" max="1923" customWidth="1" width="27.5703125"/>
    <col min="1924" max="1924" customWidth="1" width="27.5703125"/>
    <col min="1925" max="1925" customWidth="1" width="27.5703125"/>
    <col min="1926" max="1926" customWidth="1" width="27.5703125"/>
    <col min="1927" max="1927" customWidth="1" width="27.5703125"/>
    <col min="1928" max="1928" customWidth="1" width="27.5703125"/>
    <col min="1929" max="1929" customWidth="1" width="27.5703125"/>
    <col min="1930" max="1930" customWidth="1" width="27.5703125"/>
    <col min="1931" max="1931" customWidth="1" width="27.5703125"/>
    <col min="1932" max="1932" customWidth="1" width="27.5703125"/>
    <col min="1933" max="1933" customWidth="1" width="27.5703125"/>
    <col min="1934" max="1934" customWidth="1" width="27.5703125"/>
    <col min="1935" max="1935" customWidth="1" width="27.5703125"/>
    <col min="1936" max="1936" customWidth="1" width="27.5703125"/>
    <col min="1937" max="1937" customWidth="1" width="27.5703125"/>
    <col min="1938" max="1938" customWidth="1" width="27.5703125"/>
    <col min="1939" max="1939" customWidth="1" width="27.5703125"/>
    <col min="1940" max="1940" customWidth="1" width="27.5703125"/>
    <col min="1941" max="1941" customWidth="1" width="27.5703125"/>
    <col min="1942" max="1942" customWidth="1" width="27.5703125"/>
    <col min="1943" max="1943" customWidth="1" width="27.5703125"/>
    <col min="1944" max="1944" customWidth="1" width="27.5703125"/>
    <col min="1945" max="1945" customWidth="1" width="27.5703125"/>
    <col min="1946" max="1946" customWidth="1" width="27.5703125"/>
    <col min="1947" max="1947" customWidth="1" width="27.5703125"/>
    <col min="1948" max="1948" customWidth="1" width="27.5703125"/>
    <col min="1949" max="1949" customWidth="1" width="27.5703125"/>
    <col min="1950" max="1950" customWidth="1" width="27.5703125"/>
    <col min="1951" max="1951" customWidth="1" width="27.5703125"/>
    <col min="1952" max="1952" customWidth="1" width="27.5703125"/>
    <col min="1953" max="1953" customWidth="1" width="27.5703125"/>
    <col min="1954" max="1954" customWidth="1" width="27.5703125"/>
    <col min="1955" max="1955" customWidth="1" width="27.5703125"/>
    <col min="1956" max="1956" customWidth="1" width="27.5703125"/>
    <col min="1957" max="1957" customWidth="1" width="27.5703125"/>
    <col min="1958" max="1958" customWidth="1" width="27.5703125"/>
    <col min="1959" max="1959" customWidth="1" width="27.5703125"/>
    <col min="1960" max="1960" customWidth="1" width="27.5703125"/>
    <col min="1961" max="1961" customWidth="1" width="27.5703125"/>
    <col min="1962" max="1962" customWidth="1" width="27.5703125"/>
    <col min="1963" max="1963" customWidth="1" width="27.5703125"/>
    <col min="1964" max="1964" customWidth="1" width="27.5703125"/>
    <col min="1965" max="1965" customWidth="1" width="27.5703125"/>
    <col min="1966" max="1966" customWidth="1" width="27.5703125"/>
    <col min="1967" max="1967" customWidth="1" width="27.5703125"/>
    <col min="1968" max="1968" customWidth="1" width="27.5703125"/>
    <col min="1969" max="1969" customWidth="1" width="27.5703125"/>
    <col min="1970" max="1970" customWidth="1" width="27.5703125"/>
    <col min="1971" max="1971" customWidth="1" width="27.5703125"/>
    <col min="1972" max="1972" customWidth="1" width="27.5703125"/>
    <col min="1973" max="1973" customWidth="1" width="27.5703125"/>
    <col min="1974" max="1974" customWidth="1" width="27.5703125"/>
    <col min="1975" max="1975" customWidth="1" width="27.5703125"/>
    <col min="1976" max="1976" customWidth="1" width="27.5703125"/>
    <col min="1977" max="1977" customWidth="1" width="27.5703125"/>
    <col min="1978" max="1978" customWidth="1" width="27.5703125"/>
    <col min="1979" max="1979" customWidth="1" width="27.5703125"/>
    <col min="1980" max="1980" customWidth="1" width="27.5703125"/>
    <col min="1981" max="1981" customWidth="1" width="27.5703125"/>
    <col min="1982" max="1982" customWidth="1" width="27.5703125"/>
    <col min="1983" max="1983" customWidth="1" width="27.5703125"/>
    <col min="1984" max="1984" customWidth="1" width="27.5703125"/>
    <col min="1985" max="1985" customWidth="1" width="27.5703125"/>
    <col min="1986" max="1986" customWidth="1" width="27.5703125"/>
    <col min="1987" max="1987" customWidth="1" width="27.5703125"/>
    <col min="1988" max="1988" customWidth="1" width="27.5703125"/>
    <col min="1989" max="1989" customWidth="1" width="27.5703125"/>
    <col min="1990" max="1990" customWidth="1" width="27.5703125"/>
    <col min="1991" max="1991" customWidth="1" width="27.5703125"/>
    <col min="1992" max="1992" customWidth="1" width="27.5703125"/>
    <col min="1993" max="1993" customWidth="1" width="27.5703125"/>
    <col min="1994" max="1994" customWidth="1" width="27.5703125"/>
    <col min="1995" max="1995" customWidth="1" width="27.5703125"/>
    <col min="1996" max="1996" customWidth="1" width="27.5703125"/>
    <col min="1997" max="1997" customWidth="1" width="27.5703125"/>
    <col min="1998" max="1998" customWidth="1" width="27.5703125"/>
    <col min="1999" max="1999" customWidth="1" width="27.5703125"/>
    <col min="2000" max="2000" customWidth="1" width="27.5703125"/>
    <col min="2001" max="2001" customWidth="1" width="27.5703125"/>
    <col min="2002" max="2002" customWidth="1" width="27.5703125"/>
    <col min="2003" max="2003" customWidth="1" width="27.5703125"/>
    <col min="2004" max="2004" customWidth="1" width="27.5703125"/>
    <col min="2005" max="2005" customWidth="1" width="27.5703125"/>
    <col min="2006" max="2006" customWidth="1" width="27.5703125"/>
    <col min="2007" max="2007" customWidth="1" width="27.5703125"/>
    <col min="2008" max="2008" customWidth="1" width="27.5703125"/>
    <col min="2009" max="2009" customWidth="1" width="27.5703125"/>
    <col min="2010" max="2010" customWidth="1" width="27.5703125"/>
    <col min="2011" max="2011" customWidth="1" width="27.5703125"/>
    <col min="2012" max="2012" customWidth="1" width="27.5703125"/>
    <col min="2013" max="2013" customWidth="1" width="27.5703125"/>
    <col min="2014" max="2014" customWidth="1" width="27.5703125"/>
    <col min="2015" max="2015" customWidth="1" width="27.5703125"/>
    <col min="2016" max="2016" customWidth="1" width="27.5703125"/>
    <col min="2017" max="2017" customWidth="1" width="27.5703125"/>
    <col min="2018" max="2018" customWidth="1" width="27.5703125"/>
    <col min="2019" max="2019" customWidth="1" width="27.5703125"/>
    <col min="2020" max="2020" customWidth="1" width="27.5703125"/>
    <col min="2021" max="2021" customWidth="1" width="27.5703125"/>
    <col min="2022" max="2022" customWidth="1" width="27.5703125"/>
    <col min="2023" max="2023" customWidth="1" width="27.5703125"/>
    <col min="2024" max="2024" customWidth="1" width="27.5703125"/>
    <col min="2025" max="2025" customWidth="1" width="27.5703125"/>
    <col min="2026" max="2026" customWidth="1" width="27.5703125"/>
    <col min="2027" max="2027" customWidth="1" width="27.5703125"/>
    <col min="2028" max="2028" customWidth="1" width="27.5703125"/>
    <col min="2029" max="2029" customWidth="1" width="27.5703125"/>
    <col min="2030" max="2030" customWidth="1" width="27.5703125"/>
    <col min="2031" max="2031" customWidth="1" width="27.5703125"/>
    <col min="2032" max="2032" customWidth="1" width="27.5703125"/>
    <col min="2033" max="2033" customWidth="1" width="27.5703125"/>
    <col min="2034" max="2034" customWidth="1" width="27.5703125"/>
    <col min="2035" max="2035" customWidth="1" width="27.5703125"/>
    <col min="2036" max="2036" customWidth="1" width="27.5703125"/>
    <col min="2037" max="2037" customWidth="1" width="27.5703125"/>
    <col min="2038" max="2038" customWidth="1" width="27.5703125"/>
    <col min="2039" max="2039" customWidth="1" width="27.5703125"/>
    <col min="2040" max="2040" customWidth="1" width="27.5703125"/>
    <col min="2041" max="2041" customWidth="1" width="27.5703125"/>
    <col min="2042" max="2042" customWidth="1" width="27.5703125"/>
    <col min="2043" max="2043" customWidth="1" width="27.5703125"/>
    <col min="2044" max="2044" customWidth="1" width="27.5703125"/>
    <col min="2045" max="2045" customWidth="1" width="27.5703125"/>
    <col min="2046" max="2046" customWidth="1" width="27.5703125"/>
    <col min="2047" max="2047" customWidth="1" width="27.5703125"/>
    <col min="2048" max="2048" customWidth="1" width="27.5703125"/>
    <col min="2049" max="2049" customWidth="1" width="27.5703125"/>
    <col min="2050" max="2050" customWidth="1" width="27.5703125"/>
    <col min="2051" max="2051" customWidth="1" width="27.5703125"/>
    <col min="2052" max="2052" customWidth="1" width="27.5703125"/>
    <col min="2053" max="2053" customWidth="1" width="27.5703125"/>
    <col min="2054" max="2054" customWidth="1" width="27.5703125"/>
    <col min="2055" max="2055" customWidth="1" width="27.5703125"/>
    <col min="2056" max="2056" customWidth="1" width="27.5703125"/>
    <col min="2057" max="2057" customWidth="1" width="27.5703125"/>
    <col min="2058" max="2058" customWidth="1" width="27.5703125"/>
    <col min="2059" max="2059" customWidth="1" width="27.5703125"/>
    <col min="2060" max="2060" customWidth="1" width="27.5703125"/>
    <col min="2061" max="2061" customWidth="1" width="27.5703125"/>
    <col min="2062" max="2062" customWidth="1" width="27.5703125"/>
    <col min="2063" max="2063" customWidth="1" width="27.5703125"/>
    <col min="2064" max="2064" customWidth="1" width="27.5703125"/>
    <col min="2065" max="2065" customWidth="1" width="27.5703125"/>
    <col min="2066" max="2066" customWidth="1" width="27.5703125"/>
    <col min="2067" max="2067" customWidth="1" width="27.5703125"/>
    <col min="2068" max="2068" customWidth="1" width="27.5703125"/>
    <col min="2069" max="2069" customWidth="1" width="27.5703125"/>
    <col min="2070" max="2070" customWidth="1" width="27.5703125"/>
    <col min="2071" max="2071" customWidth="1" width="27.5703125"/>
    <col min="2072" max="2072" customWidth="1" width="27.5703125"/>
    <col min="2073" max="2073" customWidth="1" width="27.5703125"/>
    <col min="2074" max="2074" customWidth="1" width="27.5703125"/>
    <col min="2075" max="2075" customWidth="1" width="27.5703125"/>
    <col min="2076" max="2076" customWidth="1" width="27.5703125"/>
    <col min="2077" max="2077" customWidth="1" width="27.5703125"/>
    <col min="2078" max="2078" customWidth="1" width="27.5703125"/>
    <col min="2079" max="2079" customWidth="1" width="27.5703125"/>
    <col min="2080" max="2080" customWidth="1" width="27.5703125"/>
    <col min="2081" max="2081" customWidth="1" width="27.5703125"/>
    <col min="2082" max="2082" customWidth="1" width="27.5703125"/>
    <col min="2083" max="2083" customWidth="1" width="27.5703125"/>
    <col min="2084" max="2084" customWidth="1" width="27.5703125"/>
    <col min="2085" max="2085" customWidth="1" width="27.5703125"/>
    <col min="2086" max="2086" customWidth="1" width="27.5703125"/>
    <col min="2087" max="2087" customWidth="1" width="27.5703125"/>
    <col min="2088" max="2088" customWidth="1" width="27.5703125"/>
    <col min="2089" max="2089" customWidth="1" width="27.5703125"/>
    <col min="2090" max="2090" customWidth="1" width="27.5703125"/>
    <col min="2091" max="2091" customWidth="1" width="27.5703125"/>
    <col min="2092" max="2092" customWidth="1" width="27.5703125"/>
    <col min="2093" max="2093" customWidth="1" width="27.5703125"/>
    <col min="2094" max="2094" customWidth="1" width="27.5703125"/>
    <col min="2095" max="2095" customWidth="1" width="27.5703125"/>
    <col min="2096" max="2096" customWidth="1" width="27.5703125"/>
    <col min="2097" max="2097" customWidth="1" width="27.5703125"/>
    <col min="2098" max="2098" customWidth="1" width="27.5703125"/>
    <col min="2099" max="2099" customWidth="1" width="27.5703125"/>
    <col min="2100" max="2100" customWidth="1" width="27.5703125"/>
    <col min="2101" max="2101" customWidth="1" width="27.5703125"/>
    <col min="2102" max="2102" customWidth="1" width="27.5703125"/>
    <col min="2103" max="2103" customWidth="1" width="27.5703125"/>
    <col min="2104" max="2104" customWidth="1" width="27.5703125"/>
    <col min="2105" max="2105" customWidth="1" width="27.5703125"/>
    <col min="2106" max="2106" customWidth="1" width="27.5703125"/>
    <col min="2107" max="2107" customWidth="1" width="27.5703125"/>
    <col min="2108" max="2108" customWidth="1" width="27.5703125"/>
    <col min="2109" max="2109" customWidth="1" width="27.5703125"/>
    <col min="2110" max="2110" customWidth="1" width="27.5703125"/>
    <col min="2111" max="2111" customWidth="1" width="27.5703125"/>
    <col min="2112" max="2112" customWidth="1" width="27.5703125"/>
    <col min="2113" max="2113" customWidth="1" width="27.5703125"/>
    <col min="2114" max="2114" customWidth="1" width="27.5703125"/>
    <col min="2115" max="2115" customWidth="1" width="27.5703125"/>
    <col min="2116" max="2116" customWidth="1" width="27.5703125"/>
    <col min="2117" max="2117" customWidth="1" width="27.5703125"/>
    <col min="2118" max="2118" customWidth="1" width="27.5703125"/>
    <col min="2119" max="2119" customWidth="1" width="27.5703125"/>
    <col min="2120" max="2120" customWidth="1" width="27.5703125"/>
    <col min="2121" max="2121" customWidth="1" width="27.5703125"/>
    <col min="2122" max="2122" customWidth="1" width="27.5703125"/>
    <col min="2123" max="2123" customWidth="1" width="27.5703125"/>
    <col min="2124" max="2124" customWidth="1" width="27.5703125"/>
    <col min="2125" max="2125" customWidth="1" width="27.5703125"/>
    <col min="2126" max="2126" customWidth="1" width="27.5703125"/>
    <col min="2127" max="2127" customWidth="1" width="27.5703125"/>
    <col min="2128" max="2128" customWidth="1" width="27.5703125"/>
    <col min="2129" max="2129" customWidth="1" width="27.5703125"/>
    <col min="2130" max="2130" customWidth="1" width="27.5703125"/>
    <col min="2131" max="2131" customWidth="1" width="27.5703125"/>
    <col min="2132" max="2132" customWidth="1" width="27.5703125"/>
    <col min="2133" max="2133" customWidth="1" width="27.5703125"/>
    <col min="2134" max="2134" customWidth="1" width="27.5703125"/>
    <col min="2135" max="2135" customWidth="1" width="27.5703125"/>
    <col min="2136" max="2136" customWidth="1" width="27.5703125"/>
    <col min="2137" max="2137" customWidth="1" width="27.5703125"/>
    <col min="2138" max="2138" customWidth="1" width="27.5703125"/>
    <col min="2139" max="2139" customWidth="1" width="27.5703125"/>
    <col min="2140" max="2140" customWidth="1" width="27.5703125"/>
    <col min="2141" max="2141" customWidth="1" width="27.5703125"/>
    <col min="2142" max="2142" customWidth="1" width="27.5703125"/>
    <col min="2143" max="2143" customWidth="1" width="27.5703125"/>
    <col min="2144" max="2144" customWidth="1" width="27.5703125"/>
    <col min="2145" max="2145" customWidth="1" width="27.5703125"/>
    <col min="2146" max="2146" customWidth="1" width="27.5703125"/>
    <col min="2147" max="2147" customWidth="1" width="27.5703125"/>
    <col min="2148" max="2148" customWidth="1" width="27.5703125"/>
    <col min="2149" max="2149" customWidth="1" width="27.5703125"/>
    <col min="2150" max="2150" customWidth="1" width="27.5703125"/>
    <col min="2151" max="2151" customWidth="1" width="27.5703125"/>
    <col min="2152" max="2152" customWidth="1" width="27.5703125"/>
    <col min="2153" max="2153" customWidth="1" width="27.5703125"/>
    <col min="2154" max="2154" customWidth="1" width="27.5703125"/>
    <col min="2155" max="2155" customWidth="1" width="27.5703125"/>
    <col min="2156" max="2156" customWidth="1" width="27.5703125"/>
    <col min="2157" max="2157" customWidth="1" width="27.5703125"/>
    <col min="2158" max="2158" customWidth="1" width="27.5703125"/>
    <col min="2159" max="2159" customWidth="1" width="27.5703125"/>
    <col min="2160" max="2160" customWidth="1" width="27.5703125"/>
    <col min="2161" max="2161" customWidth="1" width="27.5703125"/>
    <col min="2162" max="2162" customWidth="1" width="27.5703125"/>
    <col min="2163" max="2163" customWidth="1" width="27.5703125"/>
    <col min="2164" max="2164" customWidth="1" width="27.5703125"/>
    <col min="2165" max="2165" customWidth="1" width="27.5703125"/>
    <col min="2166" max="2166" customWidth="1" width="27.5703125"/>
    <col min="2167" max="2167" customWidth="1" width="27.5703125"/>
    <col min="2168" max="2168" customWidth="1" width="27.5703125"/>
    <col min="2169" max="2169" customWidth="1" width="27.5703125"/>
    <col min="2170" max="2170" customWidth="1" width="27.5703125"/>
    <col min="2171" max="2171" customWidth="1" width="27.5703125"/>
    <col min="2172" max="2172" customWidth="1" width="27.5703125"/>
    <col min="2173" max="2173" customWidth="1" width="27.5703125"/>
    <col min="2174" max="2174" customWidth="1" width="27.5703125"/>
    <col min="2175" max="2175" customWidth="1" width="27.5703125"/>
    <col min="2176" max="2176" customWidth="1" width="27.5703125"/>
    <col min="2177" max="2177" customWidth="1" width="27.5703125"/>
    <col min="2178" max="2178" customWidth="1" width="27.5703125"/>
    <col min="2179" max="2179" customWidth="1" width="27.5703125"/>
    <col min="2180" max="2180" customWidth="1" width="27.5703125"/>
    <col min="2181" max="2181" customWidth="1" width="27.5703125"/>
    <col min="2182" max="2182" customWidth="1" width="27.5703125"/>
    <col min="2183" max="2183" customWidth="1" width="27.5703125"/>
    <col min="2184" max="2184" customWidth="1" width="27.5703125"/>
    <col min="2185" max="2185" customWidth="1" width="27.5703125"/>
    <col min="2186" max="2186" customWidth="1" width="27.5703125"/>
    <col min="2187" max="2187" customWidth="1" width="27.5703125"/>
    <col min="2188" max="2188" customWidth="1" width="27.5703125"/>
    <col min="2189" max="2189" customWidth="1" width="27.5703125"/>
    <col min="2190" max="2190" customWidth="1" width="27.5703125"/>
    <col min="2191" max="2191" customWidth="1" width="27.5703125"/>
    <col min="2192" max="2192" customWidth="1" width="27.5703125"/>
    <col min="2193" max="2193" customWidth="1" width="27.5703125"/>
    <col min="2194" max="2194" customWidth="1" width="27.5703125"/>
    <col min="2195" max="2195" customWidth="1" width="27.5703125"/>
    <col min="2196" max="2196" customWidth="1" width="27.5703125"/>
    <col min="2197" max="2197" customWidth="1" width="27.5703125"/>
    <col min="2198" max="2198" customWidth="1" width="27.5703125"/>
    <col min="2199" max="2199" customWidth="1" width="27.5703125"/>
    <col min="2200" max="2200" customWidth="1" width="27.5703125"/>
    <col min="2201" max="2201" customWidth="1" width="27.5703125"/>
    <col min="2202" max="2202" customWidth="1" width="27.5703125"/>
    <col min="2203" max="2203" customWidth="1" width="27.5703125"/>
    <col min="2204" max="2204" customWidth="1" width="27.5703125"/>
    <col min="2205" max="2205" customWidth="1" width="27.5703125"/>
    <col min="2206" max="2206" customWidth="1" width="27.5703125"/>
    <col min="2207" max="2207" customWidth="1" width="27.5703125"/>
    <col min="2208" max="2208" customWidth="1" width="27.5703125"/>
    <col min="2209" max="2209" customWidth="1" width="27.5703125"/>
    <col min="2210" max="2210" customWidth="1" width="27.5703125"/>
    <col min="2211" max="2211" customWidth="1" width="27.5703125"/>
    <col min="2212" max="2212" customWidth="1" width="27.5703125"/>
    <col min="2213" max="2213" customWidth="1" width="27.5703125"/>
    <col min="2214" max="2214" customWidth="1" width="27.5703125"/>
    <col min="2215" max="2215" customWidth="1" width="27.5703125"/>
    <col min="2216" max="2216" customWidth="1" width="27.5703125"/>
    <col min="2217" max="2217" customWidth="1" width="27.5703125"/>
    <col min="2218" max="2218" customWidth="1" width="27.5703125"/>
    <col min="2219" max="2219" customWidth="1" width="27.5703125"/>
    <col min="2220" max="2220" customWidth="1" width="27.5703125"/>
    <col min="2221" max="2221" customWidth="1" width="27.5703125"/>
    <col min="2222" max="2222" customWidth="1" width="27.5703125"/>
    <col min="2223" max="2223" customWidth="1" width="27.5703125"/>
    <col min="2224" max="2224" customWidth="1" width="27.5703125"/>
    <col min="2225" max="2225" customWidth="1" width="27.5703125"/>
    <col min="2226" max="2226" customWidth="1" width="27.5703125"/>
    <col min="2227" max="2227" customWidth="1" width="27.5703125"/>
    <col min="2228" max="2228" customWidth="1" width="27.5703125"/>
    <col min="2229" max="2229" customWidth="1" width="27.5703125"/>
    <col min="2230" max="2230" customWidth="1" width="27.5703125"/>
    <col min="2231" max="2231" customWidth="1" width="27.5703125"/>
    <col min="2232" max="2232" customWidth="1" width="27.5703125"/>
    <col min="2233" max="2233" customWidth="1" width="27.5703125"/>
    <col min="2234" max="2234" customWidth="1" width="27.5703125"/>
    <col min="2235" max="2235" customWidth="1" width="27.5703125"/>
    <col min="2236" max="2236" customWidth="1" width="27.5703125"/>
    <col min="2237" max="2237" customWidth="1" width="27.5703125"/>
    <col min="2238" max="2238" customWidth="1" width="27.5703125"/>
    <col min="2239" max="2239" customWidth="1" width="27.5703125"/>
    <col min="2240" max="2240" customWidth="1" width="27.5703125"/>
    <col min="2241" max="2241" customWidth="1" width="27.5703125"/>
    <col min="2242" max="2242" customWidth="1" width="27.5703125"/>
    <col min="2243" max="2243" customWidth="1" width="27.5703125"/>
    <col min="2244" max="2244" customWidth="1" width="27.5703125"/>
    <col min="2245" max="2245" customWidth="1" width="27.5703125"/>
    <col min="2246" max="2246" customWidth="1" width="27.5703125"/>
    <col min="2247" max="2247" customWidth="1" width="27.5703125"/>
    <col min="2248" max="2248" customWidth="1" width="27.5703125"/>
    <col min="2249" max="2249" customWidth="1" width="27.5703125"/>
    <col min="2250" max="2250" customWidth="1" width="27.5703125"/>
    <col min="2251" max="2251" customWidth="1" width="27.5703125"/>
    <col min="2252" max="2252" customWidth="1" width="27.5703125"/>
    <col min="2253" max="2253" customWidth="1" width="27.5703125"/>
    <col min="2254" max="2254" customWidth="1" width="27.5703125"/>
    <col min="2255" max="2255" customWidth="1" width="27.5703125"/>
    <col min="2256" max="2256" customWidth="1" width="27.5703125"/>
    <col min="2257" max="2257" customWidth="1" width="27.5703125"/>
    <col min="2258" max="2258" customWidth="1" width="27.5703125"/>
    <col min="2259" max="2259" customWidth="1" width="27.5703125"/>
    <col min="2260" max="2260" customWidth="1" width="27.5703125"/>
    <col min="2261" max="2261" customWidth="1" width="27.5703125"/>
    <col min="2262" max="2262" customWidth="1" width="27.5703125"/>
    <col min="2263" max="2263" customWidth="1" width="27.5703125"/>
    <col min="2264" max="2264" customWidth="1" width="27.5703125"/>
    <col min="2265" max="2265" customWidth="1" width="27.5703125"/>
    <col min="2266" max="2266" customWidth="1" width="27.5703125"/>
    <col min="2267" max="2267" customWidth="1" width="27.5703125"/>
    <col min="2268" max="2268" customWidth="1" width="27.5703125"/>
    <col min="2269" max="2269" customWidth="1" width="27.5703125"/>
    <col min="2270" max="2270" customWidth="1" width="27.5703125"/>
    <col min="2271" max="2271" customWidth="1" width="27.5703125"/>
    <col min="2272" max="2272" customWidth="1" width="27.5703125"/>
    <col min="2273" max="2273" customWidth="1" width="27.5703125"/>
    <col min="2274" max="2274" customWidth="1" width="27.5703125"/>
    <col min="2275" max="2275" customWidth="1" width="27.5703125"/>
    <col min="2276" max="2276" customWidth="1" width="27.5703125"/>
    <col min="2277" max="2277" customWidth="1" width="27.5703125"/>
    <col min="2278" max="2278" customWidth="1" width="27.5703125"/>
    <col min="2279" max="2279" customWidth="1" width="27.5703125"/>
    <col min="2280" max="2280" customWidth="1" width="27.5703125"/>
    <col min="2281" max="2281" customWidth="1" width="27.5703125"/>
    <col min="2282" max="2282" customWidth="1" width="27.5703125"/>
    <col min="2283" max="2283" customWidth="1" width="27.5703125"/>
    <col min="2284" max="2284" customWidth="1" width="27.5703125"/>
    <col min="2285" max="2285" customWidth="1" width="27.5703125"/>
    <col min="2286" max="2286" customWidth="1" width="27.5703125"/>
    <col min="2287" max="2287" customWidth="1" width="27.5703125"/>
    <col min="2288" max="2288" customWidth="1" width="27.5703125"/>
    <col min="2289" max="2289" customWidth="1" width="27.5703125"/>
    <col min="2290" max="2290" customWidth="1" width="27.5703125"/>
    <col min="2291" max="2291" customWidth="1" width="27.5703125"/>
    <col min="2292" max="2292" customWidth="1" width="27.5703125"/>
    <col min="2293" max="2293" customWidth="1" width="27.5703125"/>
    <col min="2294" max="2294" customWidth="1" width="27.5703125"/>
    <col min="2295" max="2295" customWidth="1" width="27.5703125"/>
    <col min="2296" max="2296" customWidth="1" width="27.5703125"/>
    <col min="2297" max="2297" customWidth="1" width="27.5703125"/>
    <col min="2298" max="2298" customWidth="1" width="27.5703125"/>
    <col min="2299" max="2299" customWidth="1" width="27.5703125"/>
    <col min="2300" max="2300" customWidth="1" width="27.5703125"/>
    <col min="2301" max="2301" customWidth="1" width="27.5703125"/>
    <col min="2302" max="2302" customWidth="1" width="27.5703125"/>
    <col min="2303" max="2303" customWidth="1" width="27.5703125"/>
    <col min="2304" max="2304" customWidth="1" width="27.5703125"/>
    <col min="2305" max="2305" customWidth="1" width="27.5703125"/>
    <col min="2306" max="2306" customWidth="1" width="27.5703125"/>
    <col min="2307" max="2307" customWidth="1" width="27.5703125"/>
    <col min="2308" max="2308" customWidth="1" width="27.5703125"/>
    <col min="2309" max="2309" customWidth="1" width="27.5703125"/>
    <col min="2310" max="2310" customWidth="1" width="27.5703125"/>
    <col min="2311" max="2311" customWidth="1" width="27.5703125"/>
    <col min="2312" max="2312" customWidth="1" width="27.5703125"/>
    <col min="2313" max="2313" customWidth="1" width="27.5703125"/>
    <col min="2314" max="2314" customWidth="1" width="27.5703125"/>
    <col min="2315" max="2315" customWidth="1" width="27.5703125"/>
    <col min="2316" max="2316" customWidth="1" width="27.5703125"/>
    <col min="2317" max="2317" customWidth="1" width="27.5703125"/>
    <col min="2318" max="2318" customWidth="1" width="27.5703125"/>
    <col min="2319" max="2319" customWidth="1" width="27.5703125"/>
    <col min="2320" max="2320" customWidth="1" width="27.5703125"/>
    <col min="2321" max="2321" customWidth="1" width="27.5703125"/>
    <col min="2322" max="2322" customWidth="1" width="27.5703125"/>
    <col min="2323" max="2323" customWidth="1" width="27.5703125"/>
    <col min="2324" max="2324" customWidth="1" width="27.5703125"/>
    <col min="2325" max="2325" customWidth="1" width="27.5703125"/>
    <col min="2326" max="2326" customWidth="1" width="27.5703125"/>
    <col min="2327" max="2327" customWidth="1" width="27.5703125"/>
    <col min="2328" max="2328" customWidth="1" width="27.5703125"/>
    <col min="2329" max="2329" customWidth="1" width="27.5703125"/>
    <col min="2330" max="2330" customWidth="1" width="27.5703125"/>
    <col min="2331" max="2331" customWidth="1" width="27.5703125"/>
    <col min="2332" max="2332" customWidth="1" width="27.5703125"/>
    <col min="2333" max="2333" customWidth="1" width="27.5703125"/>
    <col min="2334" max="2334" customWidth="1" width="27.5703125"/>
    <col min="2335" max="2335" customWidth="1" width="27.5703125"/>
    <col min="2336" max="2336" customWidth="1" width="27.5703125"/>
    <col min="2337" max="2337" customWidth="1" width="27.5703125"/>
    <col min="2338" max="2338" customWidth="1" width="27.5703125"/>
    <col min="2339" max="2339" customWidth="1" width="27.5703125"/>
    <col min="2340" max="2340" customWidth="1" width="27.5703125"/>
    <col min="2341" max="2341" customWidth="1" width="27.5703125"/>
    <col min="2342" max="2342" customWidth="1" width="27.5703125"/>
    <col min="2343" max="2343" customWidth="1" width="27.5703125"/>
    <col min="2344" max="2344" customWidth="1" width="27.5703125"/>
    <col min="2345" max="2345" customWidth="1" width="27.5703125"/>
    <col min="2346" max="2346" customWidth="1" width="27.5703125"/>
    <col min="2347" max="2347" customWidth="1" width="27.5703125"/>
    <col min="2348" max="2348" customWidth="1" width="27.5703125"/>
    <col min="2349" max="2349" customWidth="1" width="27.5703125"/>
    <col min="2350" max="2350" customWidth="1" width="27.5703125"/>
    <col min="2351" max="2351" customWidth="1" width="27.5703125"/>
    <col min="2352" max="2352" customWidth="1" width="27.5703125"/>
    <col min="2353" max="2353" customWidth="1" width="27.5703125"/>
    <col min="2354" max="2354" customWidth="1" width="27.5703125"/>
    <col min="2355" max="2355" customWidth="1" width="27.5703125"/>
    <col min="2356" max="2356" customWidth="1" width="27.5703125"/>
    <col min="2357" max="2357" customWidth="1" width="27.5703125"/>
    <col min="2358" max="2358" customWidth="1" width="27.5703125"/>
    <col min="2359" max="2359" customWidth="1" width="27.5703125"/>
    <col min="2360" max="2360" customWidth="1" width="27.5703125"/>
    <col min="2361" max="2361" customWidth="1" width="27.5703125"/>
    <col min="2362" max="2362" customWidth="1" width="27.5703125"/>
    <col min="2363" max="2363" customWidth="1" width="27.5703125"/>
    <col min="2364" max="2364" customWidth="1" width="27.5703125"/>
    <col min="2365" max="2365" customWidth="1" width="27.5703125"/>
    <col min="2366" max="2366" customWidth="1" width="27.5703125"/>
    <col min="2367" max="2367" customWidth="1" width="27.5703125"/>
    <col min="2368" max="2368" customWidth="1" width="27.5703125"/>
    <col min="2369" max="2369" customWidth="1" width="27.5703125"/>
    <col min="2370" max="2370" customWidth="1" width="27.5703125"/>
    <col min="2371" max="2371" customWidth="1" width="27.5703125"/>
    <col min="2372" max="2372" customWidth="1" width="27.5703125"/>
    <col min="2373" max="2373" customWidth="1" width="27.5703125"/>
    <col min="2374" max="2374" customWidth="1" width="27.5703125"/>
    <col min="2375" max="2375" customWidth="1" width="27.5703125"/>
    <col min="2376" max="2376" customWidth="1" width="27.5703125"/>
    <col min="2377" max="2377" customWidth="1" width="27.5703125"/>
    <col min="2378" max="2378" customWidth="1" width="27.5703125"/>
    <col min="2379" max="2379" customWidth="1" width="27.5703125"/>
    <col min="2380" max="2380" customWidth="1" width="27.5703125"/>
    <col min="2381" max="2381" customWidth="1" width="27.5703125"/>
    <col min="2382" max="2382" customWidth="1" width="27.5703125"/>
    <col min="2383" max="2383" customWidth="1" width="27.5703125"/>
    <col min="2384" max="2384" customWidth="1" width="27.5703125"/>
    <col min="2385" max="2385" customWidth="1" width="27.5703125"/>
    <col min="2386" max="2386" customWidth="1" width="27.5703125"/>
    <col min="2387" max="2387" customWidth="1" width="27.5703125"/>
    <col min="2388" max="2388" customWidth="1" width="27.5703125"/>
    <col min="2389" max="2389" customWidth="1" width="27.5703125"/>
    <col min="2390" max="2390" customWidth="1" width="27.5703125"/>
    <col min="2391" max="2391" customWidth="1" width="27.5703125"/>
    <col min="2392" max="2392" customWidth="1" width="27.5703125"/>
    <col min="2393" max="2393" customWidth="1" width="27.5703125"/>
    <col min="2394" max="2394" customWidth="1" width="27.5703125"/>
    <col min="2395" max="2395" customWidth="1" width="27.5703125"/>
    <col min="2396" max="2396" customWidth="1" width="27.5703125"/>
    <col min="2397" max="2397" customWidth="1" width="27.5703125"/>
    <col min="2398" max="2398" customWidth="1" width="27.5703125"/>
    <col min="2399" max="2399" customWidth="1" width="27.5703125"/>
    <col min="2400" max="2400" customWidth="1" width="27.5703125"/>
    <col min="2401" max="2401" customWidth="1" width="27.5703125"/>
    <col min="2402" max="2402" customWidth="1" width="27.5703125"/>
    <col min="2403" max="2403" customWidth="1" width="27.5703125"/>
    <col min="2404" max="2404" customWidth="1" width="27.5703125"/>
    <col min="2405" max="2405" customWidth="1" width="27.5703125"/>
    <col min="2406" max="2406" customWidth="1" width="27.5703125"/>
    <col min="2407" max="2407" customWidth="1" width="27.5703125"/>
    <col min="2408" max="2408" customWidth="1" width="27.5703125"/>
    <col min="2409" max="2409" customWidth="1" width="27.5703125"/>
    <col min="2410" max="2410" customWidth="1" width="27.5703125"/>
    <col min="2411" max="2411" customWidth="1" width="27.5703125"/>
    <col min="2412" max="2412" customWidth="1" width="27.5703125"/>
    <col min="2413" max="2413" customWidth="1" width="27.5703125"/>
    <col min="2414" max="2414" customWidth="1" width="27.5703125"/>
    <col min="2415" max="2415" customWidth="1" width="27.5703125"/>
    <col min="2416" max="2416" customWidth="1" width="27.5703125"/>
    <col min="2417" max="2417" customWidth="1" width="27.5703125"/>
    <col min="2418" max="2418" customWidth="1" width="27.5703125"/>
    <col min="2419" max="2419" customWidth="1" width="27.5703125"/>
    <col min="2420" max="2420" customWidth="1" width="27.5703125"/>
    <col min="2421" max="2421" customWidth="1" width="27.5703125"/>
    <col min="2422" max="2422" customWidth="1" width="27.5703125"/>
    <col min="2423" max="2423" customWidth="1" width="27.5703125"/>
    <col min="2424" max="2424" customWidth="1" width="27.5703125"/>
    <col min="2425" max="2425" customWidth="1" width="27.5703125"/>
    <col min="2426" max="2426" customWidth="1" width="27.5703125"/>
    <col min="2427" max="2427" customWidth="1" width="27.5703125"/>
    <col min="2428" max="2428" customWidth="1" width="27.5703125"/>
    <col min="2429" max="2429" customWidth="1" width="27.5703125"/>
    <col min="2430" max="2430" customWidth="1" width="27.5703125"/>
    <col min="2431" max="2431" customWidth="1" width="27.5703125"/>
    <col min="2432" max="2432" customWidth="1" width="27.5703125"/>
    <col min="2433" max="2433" customWidth="1" width="27.5703125"/>
    <col min="2434" max="2434" customWidth="1" width="27.5703125"/>
    <col min="2435" max="2435" customWidth="1" width="27.5703125"/>
    <col min="2436" max="2436" customWidth="1" width="27.5703125"/>
    <col min="2437" max="2437" customWidth="1" width="27.5703125"/>
    <col min="2438" max="2438" customWidth="1" width="27.5703125"/>
    <col min="2439" max="2439" customWidth="1" width="27.5703125"/>
    <col min="2440" max="2440" customWidth="1" width="27.5703125"/>
    <col min="2441" max="2441" customWidth="1" width="27.5703125"/>
    <col min="2442" max="2442" customWidth="1" width="27.5703125"/>
    <col min="2443" max="2443" customWidth="1" width="27.5703125"/>
    <col min="2444" max="2444" customWidth="1" width="27.5703125"/>
    <col min="2445" max="2445" customWidth="1" width="27.5703125"/>
    <col min="2446" max="2446" customWidth="1" width="27.5703125"/>
    <col min="2447" max="2447" customWidth="1" width="27.5703125"/>
    <col min="2448" max="2448" customWidth="1" width="27.5703125"/>
    <col min="2449" max="2449" customWidth="1" width="27.5703125"/>
    <col min="2450" max="2450" customWidth="1" width="27.5703125"/>
    <col min="2451" max="2451" customWidth="1" width="27.5703125"/>
    <col min="2452" max="2452" customWidth="1" width="27.5703125"/>
    <col min="2453" max="2453" customWidth="1" width="27.5703125"/>
    <col min="2454" max="2454" customWidth="1" width="27.5703125"/>
    <col min="2455" max="2455" customWidth="1" width="27.5703125"/>
    <col min="2456" max="2456" customWidth="1" width="27.5703125"/>
    <col min="2457" max="2457" customWidth="1" width="27.5703125"/>
    <col min="2458" max="2458" customWidth="1" width="27.5703125"/>
    <col min="2459" max="2459" customWidth="1" width="27.5703125"/>
    <col min="2460" max="2460" customWidth="1" width="27.5703125"/>
    <col min="2461" max="2461" customWidth="1" width="27.5703125"/>
    <col min="2462" max="2462" customWidth="1" width="27.5703125"/>
    <col min="2463" max="2463" customWidth="1" width="27.5703125"/>
    <col min="2464" max="2464" customWidth="1" width="27.5703125"/>
    <col min="2465" max="2465" customWidth="1" width="27.5703125"/>
    <col min="2466" max="2466" customWidth="1" width="27.5703125"/>
    <col min="2467" max="2467" customWidth="1" width="27.5703125"/>
    <col min="2468" max="2468" customWidth="1" width="27.5703125"/>
    <col min="2469" max="2469" customWidth="1" width="27.5703125"/>
    <col min="2470" max="2470" customWidth="1" width="27.5703125"/>
    <col min="2471" max="2471" customWidth="1" width="27.5703125"/>
    <col min="2472" max="2472" customWidth="1" width="27.5703125"/>
    <col min="2473" max="2473" customWidth="1" width="27.5703125"/>
    <col min="2474" max="2474" customWidth="1" width="27.5703125"/>
    <col min="2475" max="2475" customWidth="1" width="27.5703125"/>
    <col min="2476" max="2476" customWidth="1" width="27.5703125"/>
    <col min="2477" max="2477" customWidth="1" width="27.5703125"/>
    <col min="2478" max="2478" customWidth="1" width="27.5703125"/>
    <col min="2479" max="2479" customWidth="1" width="27.5703125"/>
    <col min="2480" max="2480" customWidth="1" width="27.5703125"/>
    <col min="2481" max="2481" customWidth="1" width="27.5703125"/>
    <col min="2482" max="2482" customWidth="1" width="27.5703125"/>
    <col min="2483" max="2483" customWidth="1" width="27.5703125"/>
    <col min="2484" max="2484" customWidth="1" width="27.5703125"/>
    <col min="2485" max="2485" customWidth="1" width="27.5703125"/>
    <col min="2486" max="2486" customWidth="1" width="27.5703125"/>
    <col min="2487" max="2487" customWidth="1" width="27.5703125"/>
    <col min="2488" max="2488" customWidth="1" width="27.5703125"/>
    <col min="2489" max="2489" customWidth="1" width="27.5703125"/>
    <col min="2490" max="2490" customWidth="1" width="27.5703125"/>
    <col min="2491" max="2491" customWidth="1" width="27.5703125"/>
    <col min="2492" max="2492" customWidth="1" width="27.5703125"/>
    <col min="2493" max="2493" customWidth="1" width="27.5703125"/>
    <col min="2494" max="2494" customWidth="1" width="27.5703125"/>
    <col min="2495" max="2495" customWidth="1" width="27.5703125"/>
    <col min="2496" max="2496" customWidth="1" width="27.5703125"/>
    <col min="2497" max="2497" customWidth="1" width="27.5703125"/>
    <col min="2498" max="2498" customWidth="1" width="27.5703125"/>
    <col min="2499" max="2499" customWidth="1" width="27.5703125"/>
    <col min="2500" max="2500" customWidth="1" width="27.5703125"/>
    <col min="2501" max="2501" customWidth="1" width="27.5703125"/>
    <col min="2502" max="2502" customWidth="1" width="27.5703125"/>
    <col min="2503" max="2503" customWidth="1" width="27.5703125"/>
    <col min="2504" max="2504" customWidth="1" width="27.5703125"/>
    <col min="2505" max="2505" customWidth="1" width="27.5703125"/>
    <col min="2506" max="2506" customWidth="1" width="27.5703125"/>
    <col min="2507" max="2507" customWidth="1" width="27.5703125"/>
    <col min="2508" max="2508" customWidth="1" width="27.5703125"/>
    <col min="2509" max="2509" customWidth="1" width="27.5703125"/>
    <col min="2510" max="2510" customWidth="1" width="27.5703125"/>
    <col min="2511" max="2511" customWidth="1" width="27.5703125"/>
    <col min="2512" max="2512" customWidth="1" width="27.5703125"/>
    <col min="2513" max="2513" customWidth="1" width="27.5703125"/>
    <col min="2514" max="2514" customWidth="1" width="27.5703125"/>
    <col min="2515" max="2515" customWidth="1" width="27.5703125"/>
    <col min="2516" max="2516" customWidth="1" width="27.5703125"/>
    <col min="2517" max="2517" customWidth="1" width="27.5703125"/>
    <col min="2518" max="2518" customWidth="1" width="27.5703125"/>
    <col min="2519" max="2519" customWidth="1" width="27.5703125"/>
    <col min="2520" max="2520" customWidth="1" width="27.5703125"/>
    <col min="2521" max="2521" customWidth="1" width="27.5703125"/>
    <col min="2522" max="2522" customWidth="1" width="27.5703125"/>
    <col min="2523" max="2523" customWidth="1" width="27.5703125"/>
    <col min="2524" max="2524" customWidth="1" width="27.5703125"/>
    <col min="2525" max="2525" customWidth="1" width="27.5703125"/>
    <col min="2526" max="2526" customWidth="1" width="27.5703125"/>
    <col min="2527" max="2527" customWidth="1" width="27.5703125"/>
    <col min="2528" max="2528" customWidth="1" width="27.5703125"/>
    <col min="2529" max="2529" customWidth="1" width="27.5703125"/>
    <col min="2530" max="2530" customWidth="1" width="27.5703125"/>
    <col min="2531" max="2531" customWidth="1" width="27.5703125"/>
    <col min="2532" max="2532" customWidth="1" width="27.5703125"/>
    <col min="2533" max="2533" customWidth="1" width="27.5703125"/>
    <col min="2534" max="2534" customWidth="1" width="27.5703125"/>
    <col min="2535" max="2535" customWidth="1" width="27.5703125"/>
    <col min="2536" max="2536" customWidth="1" width="27.5703125"/>
    <col min="2537" max="2537" customWidth="1" width="27.5703125"/>
    <col min="2538" max="2538" customWidth="1" width="27.5703125"/>
    <col min="2539" max="2539" customWidth="1" width="27.5703125"/>
    <col min="2540" max="2540" customWidth="1" width="27.5703125"/>
    <col min="2541" max="2541" customWidth="1" width="27.5703125"/>
    <col min="2542" max="2542" customWidth="1" width="27.5703125"/>
    <col min="2543" max="2543" customWidth="1" width="27.5703125"/>
    <col min="2544" max="2544" customWidth="1" width="27.5703125"/>
    <col min="2545" max="2545" customWidth="1" width="27.5703125"/>
    <col min="2546" max="2546" customWidth="1" width="27.5703125"/>
    <col min="2547" max="2547" customWidth="1" width="27.5703125"/>
    <col min="2548" max="2548" customWidth="1" width="27.5703125"/>
    <col min="2549" max="2549" customWidth="1" width="27.5703125"/>
    <col min="2550" max="2550" customWidth="1" width="27.5703125"/>
    <col min="2551" max="2551" customWidth="1" width="27.5703125"/>
    <col min="2552" max="2552" customWidth="1" width="27.5703125"/>
    <col min="2553" max="2553" customWidth="1" width="27.5703125"/>
    <col min="2554" max="2554" customWidth="1" width="27.5703125"/>
    <col min="2555" max="2555" customWidth="1" width="27.5703125"/>
    <col min="2556" max="2556" customWidth="1" width="27.5703125"/>
    <col min="2557" max="2557" customWidth="1" width="27.5703125"/>
    <col min="2558" max="2558" customWidth="1" width="27.5703125"/>
    <col min="2559" max="2559" customWidth="1" width="27.5703125"/>
    <col min="2560" max="2560" customWidth="1" width="27.5703125"/>
    <col min="2561" max="2561" customWidth="1" width="27.5703125"/>
    <col min="2562" max="2562" customWidth="1" width="27.5703125"/>
    <col min="2563" max="2563" customWidth="1" width="27.5703125"/>
    <col min="2564" max="2564" customWidth="1" width="27.5703125"/>
    <col min="2565" max="2565" customWidth="1" width="27.5703125"/>
    <col min="2566" max="2566" customWidth="1" width="27.5703125"/>
    <col min="2567" max="2567" customWidth="1" width="27.5703125"/>
    <col min="2568" max="2568" customWidth="1" width="27.5703125"/>
    <col min="2569" max="2569" customWidth="1" width="27.5703125"/>
    <col min="2570" max="2570" customWidth="1" width="27.5703125"/>
    <col min="2571" max="2571" customWidth="1" width="27.5703125"/>
    <col min="2572" max="2572" customWidth="1" width="27.5703125"/>
    <col min="2573" max="2573" customWidth="1" width="27.5703125"/>
    <col min="2574" max="2574" customWidth="1" width="27.5703125"/>
    <col min="2575" max="2575" customWidth="1" width="27.5703125"/>
    <col min="2576" max="2576" customWidth="1" width="27.5703125"/>
    <col min="2577" max="2577" customWidth="1" width="27.5703125"/>
    <col min="2578" max="2578" customWidth="1" width="27.5703125"/>
    <col min="2579" max="2579" customWidth="1" width="27.5703125"/>
    <col min="2580" max="2580" customWidth="1" width="27.5703125"/>
    <col min="2581" max="2581" customWidth="1" width="27.5703125"/>
    <col min="2582" max="2582" customWidth="1" width="27.5703125"/>
    <col min="2583" max="2583" customWidth="1" width="27.5703125"/>
    <col min="2584" max="2584" customWidth="1" width="27.5703125"/>
    <col min="2585" max="2585" customWidth="1" width="27.5703125"/>
    <col min="2586" max="2586" customWidth="1" width="27.5703125"/>
    <col min="2587" max="2587" customWidth="1" width="27.5703125"/>
    <col min="2588" max="2588" customWidth="1" width="27.5703125"/>
    <col min="2589" max="2589" customWidth="1" width="27.5703125"/>
    <col min="2590" max="2590" customWidth="1" width="27.5703125"/>
    <col min="2591" max="2591" customWidth="1" width="27.5703125"/>
    <col min="2592" max="2592" customWidth="1" width="27.5703125"/>
    <col min="2593" max="2593" customWidth="1" width="27.5703125"/>
    <col min="2594" max="2594" customWidth="1" width="27.5703125"/>
    <col min="2595" max="2595" customWidth="1" width="27.5703125"/>
    <col min="2596" max="2596" customWidth="1" width="27.5703125"/>
    <col min="2597" max="2597" customWidth="1" width="27.5703125"/>
    <col min="2598" max="2598" customWidth="1" width="27.5703125"/>
    <col min="2599" max="2599" customWidth="1" width="27.5703125"/>
    <col min="2600" max="2600" customWidth="1" width="27.5703125"/>
    <col min="2601" max="2601" customWidth="1" width="27.5703125"/>
    <col min="2602" max="2602" customWidth="1" width="27.5703125"/>
    <col min="2603" max="2603" customWidth="1" width="27.5703125"/>
    <col min="2604" max="2604" customWidth="1" width="27.5703125"/>
    <col min="2605" max="2605" customWidth="1" width="27.5703125"/>
    <col min="2606" max="2606" customWidth="1" width="27.5703125"/>
    <col min="2607" max="2607" customWidth="1" width="27.5703125"/>
    <col min="2608" max="2608" customWidth="1" width="27.5703125"/>
    <col min="2609" max="2609" customWidth="1" width="27.5703125"/>
    <col min="2610" max="2610" customWidth="1" width="27.5703125"/>
    <col min="2611" max="2611" customWidth="1" width="27.5703125"/>
    <col min="2612" max="2612" customWidth="1" width="27.5703125"/>
    <col min="2613" max="2613" customWidth="1" width="27.5703125"/>
    <col min="2614" max="2614" customWidth="1" width="27.5703125"/>
    <col min="2615" max="2615" customWidth="1" width="27.5703125"/>
    <col min="2616" max="2616" customWidth="1" width="27.5703125"/>
    <col min="2617" max="2617" customWidth="1" width="27.5703125"/>
    <col min="2618" max="2618" customWidth="1" width="27.5703125"/>
    <col min="2619" max="2619" customWidth="1" width="27.5703125"/>
    <col min="2620" max="2620" customWidth="1" width="27.5703125"/>
    <col min="2621" max="2621" customWidth="1" width="27.5703125"/>
    <col min="2622" max="2622" customWidth="1" width="27.5703125"/>
    <col min="2623" max="2623" customWidth="1" width="27.5703125"/>
    <col min="2624" max="2624" customWidth="1" width="27.5703125"/>
    <col min="2625" max="2625" customWidth="1" width="27.5703125"/>
    <col min="2626" max="2626" customWidth="1" width="27.5703125"/>
    <col min="2627" max="2627" customWidth="1" width="27.5703125"/>
    <col min="2628" max="2628" customWidth="1" width="27.5703125"/>
    <col min="2629" max="2629" customWidth="1" width="27.5703125"/>
    <col min="2630" max="2630" customWidth="1" width="27.5703125"/>
    <col min="2631" max="2631" customWidth="1" width="27.5703125"/>
    <col min="2632" max="2632" customWidth="1" width="27.5703125"/>
    <col min="2633" max="2633" customWidth="1" width="27.5703125"/>
    <col min="2634" max="2634" customWidth="1" width="27.5703125"/>
    <col min="2635" max="2635" customWidth="1" width="27.5703125"/>
    <col min="2636" max="2636" customWidth="1" width="27.5703125"/>
    <col min="2637" max="2637" customWidth="1" width="27.5703125"/>
    <col min="2638" max="2638" customWidth="1" width="27.5703125"/>
    <col min="2639" max="2639" customWidth="1" width="27.5703125"/>
    <col min="2640" max="2640" customWidth="1" width="27.5703125"/>
    <col min="2641" max="2641" customWidth="1" width="27.5703125"/>
    <col min="2642" max="2642" customWidth="1" width="27.5703125"/>
    <col min="2643" max="2643" customWidth="1" width="27.5703125"/>
    <col min="2644" max="2644" customWidth="1" width="27.5703125"/>
    <col min="2645" max="2645" customWidth="1" width="27.5703125"/>
    <col min="2646" max="2646" customWidth="1" width="27.5703125"/>
    <col min="2647" max="2647" customWidth="1" width="27.5703125"/>
    <col min="2648" max="2648" customWidth="1" width="27.5703125"/>
    <col min="2649" max="2649" customWidth="1" width="27.5703125"/>
    <col min="2650" max="2650" customWidth="1" width="27.5703125"/>
    <col min="2651" max="2651" customWidth="1" width="27.5703125"/>
    <col min="2652" max="2652" customWidth="1" width="27.5703125"/>
    <col min="2653" max="2653" customWidth="1" width="27.5703125"/>
    <col min="2654" max="2654" customWidth="1" width="27.5703125"/>
    <col min="2655" max="2655" customWidth="1" width="27.5703125"/>
    <col min="2656" max="2656" customWidth="1" width="27.5703125"/>
    <col min="2657" max="2657" customWidth="1" width="27.5703125"/>
    <col min="2658" max="2658" customWidth="1" width="27.5703125"/>
    <col min="2659" max="2659" customWidth="1" width="27.5703125"/>
    <col min="2660" max="2660" customWidth="1" width="27.5703125"/>
    <col min="2661" max="2661" customWidth="1" width="27.5703125"/>
    <col min="2662" max="2662" customWidth="1" width="27.5703125"/>
    <col min="2663" max="2663" customWidth="1" width="27.5703125"/>
    <col min="2664" max="2664" customWidth="1" width="27.5703125"/>
    <col min="2665" max="2665" customWidth="1" width="27.5703125"/>
    <col min="2666" max="2666" customWidth="1" width="27.5703125"/>
    <col min="2667" max="2667" customWidth="1" width="27.5703125"/>
    <col min="2668" max="2668" customWidth="1" width="27.5703125"/>
    <col min="2669" max="2669" customWidth="1" width="27.5703125"/>
    <col min="2670" max="2670" customWidth="1" width="27.5703125"/>
    <col min="2671" max="2671" customWidth="1" width="27.5703125"/>
    <col min="2672" max="2672" customWidth="1" width="27.5703125"/>
    <col min="2673" max="2673" customWidth="1" width="27.5703125"/>
    <col min="2674" max="2674" customWidth="1" width="27.5703125"/>
    <col min="2675" max="2675" customWidth="1" width="27.5703125"/>
    <col min="2676" max="2676" customWidth="1" width="27.5703125"/>
    <col min="2677" max="2677" customWidth="1" width="27.5703125"/>
    <col min="2678" max="2678" customWidth="1" width="27.5703125"/>
    <col min="2679" max="2679" customWidth="1" width="27.5703125"/>
    <col min="2680" max="2680" customWidth="1" width="27.5703125"/>
    <col min="2681" max="2681" customWidth="1" width="27.5703125"/>
    <col min="2682" max="2682" customWidth="1" width="27.5703125"/>
    <col min="2683" max="2683" customWidth="1" width="27.5703125"/>
    <col min="2684" max="2684" customWidth="1" width="27.5703125"/>
    <col min="2685" max="2685" customWidth="1" width="27.5703125"/>
    <col min="2686" max="2686" customWidth="1" width="27.5703125"/>
    <col min="2687" max="2687" customWidth="1" width="27.5703125"/>
    <col min="2688" max="2688" customWidth="1" width="27.5703125"/>
    <col min="2689" max="2689" customWidth="1" width="27.5703125"/>
    <col min="2690" max="2690" customWidth="1" width="27.5703125"/>
    <col min="2691" max="2691" customWidth="1" width="27.5703125"/>
    <col min="2692" max="2692" customWidth="1" width="27.5703125"/>
    <col min="2693" max="2693" customWidth="1" width="27.5703125"/>
    <col min="2694" max="2694" customWidth="1" width="27.5703125"/>
    <col min="2695" max="2695" customWidth="1" width="27.5703125"/>
    <col min="2696" max="2696" customWidth="1" width="27.5703125"/>
    <col min="2697" max="2697" customWidth="1" width="27.5703125"/>
    <col min="2698" max="2698" customWidth="1" width="27.5703125"/>
    <col min="2699" max="2699" customWidth="1" width="27.5703125"/>
    <col min="2700" max="2700" customWidth="1" width="27.5703125"/>
    <col min="2701" max="2701" customWidth="1" width="27.5703125"/>
    <col min="2702" max="2702" customWidth="1" width="27.5703125"/>
    <col min="2703" max="2703" customWidth="1" width="27.5703125"/>
    <col min="2704" max="2704" customWidth="1" width="27.5703125"/>
    <col min="2705" max="2705" customWidth="1" width="27.5703125"/>
    <col min="2706" max="2706" customWidth="1" width="27.5703125"/>
    <col min="2707" max="2707" customWidth="1" width="27.5703125"/>
    <col min="2708" max="2708" customWidth="1" width="27.5703125"/>
    <col min="2709" max="2709" customWidth="1" width="27.5703125"/>
    <col min="2710" max="2710" customWidth="1" width="27.5703125"/>
    <col min="2711" max="2711" customWidth="1" width="27.5703125"/>
    <col min="2712" max="2712" customWidth="1" width="27.5703125"/>
    <col min="2713" max="2713" customWidth="1" width="27.5703125"/>
    <col min="2714" max="2714" customWidth="1" width="27.5703125"/>
    <col min="2715" max="2715" customWidth="1" width="27.5703125"/>
    <col min="2716" max="2716" customWidth="1" width="27.5703125"/>
    <col min="2717" max="2717" customWidth="1" width="27.5703125"/>
    <col min="2718" max="2718" customWidth="1" width="27.5703125"/>
    <col min="2719" max="2719" customWidth="1" width="27.5703125"/>
    <col min="2720" max="2720" customWidth="1" width="27.5703125"/>
    <col min="2721" max="2721" customWidth="1" width="27.5703125"/>
    <col min="2722" max="2722" customWidth="1" width="27.5703125"/>
    <col min="2723" max="2723" customWidth="1" width="27.5703125"/>
    <col min="2724" max="2724" customWidth="1" width="27.5703125"/>
    <col min="2725" max="2725" customWidth="1" width="27.5703125"/>
    <col min="2726" max="2726" customWidth="1" width="27.5703125"/>
    <col min="2727" max="2727" customWidth="1" width="27.5703125"/>
    <col min="2728" max="2728" customWidth="1" width="27.5703125"/>
    <col min="2729" max="2729" customWidth="1" width="27.5703125"/>
    <col min="2730" max="2730" customWidth="1" width="27.5703125"/>
    <col min="2731" max="2731" customWidth="1" width="27.5703125"/>
    <col min="2732" max="2732" customWidth="1" width="27.5703125"/>
    <col min="2733" max="2733" customWidth="1" width="27.5703125"/>
    <col min="2734" max="2734" customWidth="1" width="27.5703125"/>
    <col min="2735" max="2735" customWidth="1" width="27.5703125"/>
    <col min="2736" max="2736" customWidth="1" width="27.5703125"/>
    <col min="2737" max="2737" customWidth="1" width="27.5703125"/>
    <col min="2738" max="2738" customWidth="1" width="27.5703125"/>
    <col min="2739" max="2739" customWidth="1" width="27.5703125"/>
    <col min="2740" max="2740" customWidth="1" width="27.5703125"/>
    <col min="2741" max="2741" customWidth="1" width="27.5703125"/>
    <col min="2742" max="2742" customWidth="1" width="27.5703125"/>
    <col min="2743" max="2743" customWidth="1" width="27.5703125"/>
    <col min="2744" max="2744" customWidth="1" width="27.5703125"/>
    <col min="2745" max="2745" customWidth="1" width="27.5703125"/>
    <col min="2746" max="2746" customWidth="1" width="27.5703125"/>
    <col min="2747" max="2747" customWidth="1" width="27.5703125"/>
    <col min="2748" max="2748" customWidth="1" width="27.5703125"/>
    <col min="2749" max="2749" customWidth="1" width="27.5703125"/>
    <col min="2750" max="2750" customWidth="1" width="27.5703125"/>
    <col min="2751" max="2751" customWidth="1" width="27.5703125"/>
    <col min="2752" max="2752" customWidth="1" width="27.5703125"/>
    <col min="2753" max="2753" customWidth="1" width="27.5703125"/>
    <col min="2754" max="2754" customWidth="1" width="27.5703125"/>
    <col min="2755" max="2755" customWidth="1" width="27.5703125"/>
    <col min="2756" max="2756" customWidth="1" width="27.5703125"/>
    <col min="2757" max="2757" customWidth="1" width="27.5703125"/>
    <col min="2758" max="2758" customWidth="1" width="27.5703125"/>
    <col min="2759" max="2759" customWidth="1" width="27.5703125"/>
    <col min="2760" max="2760" customWidth="1" width="27.5703125"/>
    <col min="2761" max="2761" customWidth="1" width="27.5703125"/>
    <col min="2762" max="2762" customWidth="1" width="27.5703125"/>
    <col min="2763" max="2763" customWidth="1" width="27.5703125"/>
    <col min="2764" max="2764" customWidth="1" width="27.5703125"/>
    <col min="2765" max="2765" customWidth="1" width="27.5703125"/>
    <col min="2766" max="2766" customWidth="1" width="27.5703125"/>
    <col min="2767" max="2767" customWidth="1" width="27.5703125"/>
    <col min="2768" max="2768" customWidth="1" width="27.5703125"/>
    <col min="2769" max="2769" customWidth="1" width="27.5703125"/>
    <col min="2770" max="2770" customWidth="1" width="27.5703125"/>
    <col min="2771" max="2771" customWidth="1" width="27.5703125"/>
    <col min="2772" max="2772" customWidth="1" width="27.5703125"/>
    <col min="2773" max="2773" customWidth="1" width="27.5703125"/>
    <col min="2774" max="2774" customWidth="1" width="27.5703125"/>
    <col min="2775" max="2775" customWidth="1" width="27.5703125"/>
    <col min="2776" max="2776" customWidth="1" width="27.5703125"/>
    <col min="2777" max="2777" customWidth="1" width="27.5703125"/>
    <col min="2778" max="2778" customWidth="1" width="27.5703125"/>
    <col min="2779" max="2779" customWidth="1" width="27.5703125"/>
    <col min="2780" max="2780" customWidth="1" width="27.5703125"/>
    <col min="2781" max="2781" customWidth="1" width="27.5703125"/>
    <col min="2782" max="2782" customWidth="1" width="27.5703125"/>
    <col min="2783" max="2783" customWidth="1" width="27.5703125"/>
    <col min="2784" max="2784" customWidth="1" width="27.5703125"/>
    <col min="2785" max="2785" customWidth="1" width="27.5703125"/>
    <col min="2786" max="2786" customWidth="1" width="27.5703125"/>
    <col min="2787" max="2787" customWidth="1" width="27.5703125"/>
    <col min="2788" max="2788" customWidth="1" width="27.5703125"/>
    <col min="2789" max="2789" customWidth="1" width="27.5703125"/>
    <col min="2790" max="2790" customWidth="1" width="27.5703125"/>
    <col min="2791" max="2791" customWidth="1" width="27.5703125"/>
    <col min="2792" max="2792" customWidth="1" width="27.5703125"/>
    <col min="2793" max="2793" customWidth="1" width="27.5703125"/>
    <col min="2794" max="2794" customWidth="1" width="27.5703125"/>
    <col min="2795" max="2795" customWidth="1" width="27.5703125"/>
    <col min="2796" max="2796" customWidth="1" width="27.5703125"/>
    <col min="2797" max="2797" customWidth="1" width="27.5703125"/>
    <col min="2798" max="2798" customWidth="1" width="27.5703125"/>
    <col min="2799" max="2799" customWidth="1" width="27.5703125"/>
    <col min="2800" max="2800" customWidth="1" width="27.5703125"/>
    <col min="2801" max="2801" customWidth="1" width="27.5703125"/>
    <col min="2802" max="2802" customWidth="1" width="27.5703125"/>
    <col min="2803" max="2803" customWidth="1" width="27.5703125"/>
    <col min="2804" max="2804" customWidth="1" width="27.5703125"/>
    <col min="2805" max="2805" customWidth="1" width="27.5703125"/>
    <col min="2806" max="2806" customWidth="1" width="27.5703125"/>
    <col min="2807" max="2807" customWidth="1" width="27.5703125"/>
    <col min="2808" max="2808" customWidth="1" width="27.5703125"/>
    <col min="2809" max="2809" customWidth="1" width="27.5703125"/>
    <col min="2810" max="2810" customWidth="1" width="27.5703125"/>
    <col min="2811" max="2811" customWidth="1" width="27.5703125"/>
    <col min="2812" max="2812" customWidth="1" width="27.5703125"/>
    <col min="2813" max="2813" customWidth="1" width="27.5703125"/>
    <col min="2814" max="2814" customWidth="1" width="27.5703125"/>
    <col min="2815" max="2815" customWidth="1" width="27.5703125"/>
    <col min="2816" max="2816" customWidth="1" width="27.5703125"/>
    <col min="2817" max="2817" customWidth="1" width="27.5703125"/>
    <col min="2818" max="2818" customWidth="1" width="27.5703125"/>
    <col min="2819" max="2819" customWidth="1" width="27.5703125"/>
    <col min="2820" max="2820" customWidth="1" width="27.5703125"/>
    <col min="2821" max="2821" customWidth="1" width="27.5703125"/>
    <col min="2822" max="2822" customWidth="1" width="27.5703125"/>
    <col min="2823" max="2823" customWidth="1" width="27.5703125"/>
    <col min="2824" max="2824" customWidth="1" width="27.5703125"/>
    <col min="2825" max="2825" customWidth="1" width="27.5703125"/>
    <col min="2826" max="2826" customWidth="1" width="27.5703125"/>
    <col min="2827" max="2827" customWidth="1" width="27.5703125"/>
    <col min="2828" max="2828" customWidth="1" width="27.5703125"/>
    <col min="2829" max="2829" customWidth="1" width="27.5703125"/>
    <col min="2830" max="2830" customWidth="1" width="27.5703125"/>
    <col min="2831" max="2831" customWidth="1" width="27.5703125"/>
    <col min="2832" max="2832" customWidth="1" width="27.5703125"/>
    <col min="2833" max="2833" customWidth="1" width="27.5703125"/>
    <col min="2834" max="2834" customWidth="1" width="27.5703125"/>
    <col min="2835" max="2835" customWidth="1" width="27.5703125"/>
    <col min="2836" max="2836" customWidth="1" width="27.5703125"/>
    <col min="2837" max="2837" customWidth="1" width="27.5703125"/>
    <col min="2838" max="2838" customWidth="1" width="27.5703125"/>
    <col min="2839" max="2839" customWidth="1" width="27.5703125"/>
    <col min="2840" max="2840" customWidth="1" width="27.5703125"/>
    <col min="2841" max="2841" customWidth="1" width="27.5703125"/>
    <col min="2842" max="2842" customWidth="1" width="27.5703125"/>
    <col min="2843" max="2843" customWidth="1" width="27.5703125"/>
    <col min="2844" max="2844" customWidth="1" width="27.5703125"/>
    <col min="2845" max="2845" customWidth="1" width="27.5703125"/>
    <col min="2846" max="2846" customWidth="1" width="27.5703125"/>
    <col min="2847" max="2847" customWidth="1" width="27.5703125"/>
    <col min="2848" max="2848" customWidth="1" width="27.5703125"/>
    <col min="2849" max="2849" customWidth="1" width="27.5703125"/>
    <col min="2850" max="2850" customWidth="1" width="27.5703125"/>
    <col min="2851" max="2851" customWidth="1" width="27.5703125"/>
    <col min="2852" max="2852" customWidth="1" width="27.5703125"/>
    <col min="2853" max="2853" customWidth="1" width="27.5703125"/>
    <col min="2854" max="2854" customWidth="1" width="27.5703125"/>
    <col min="2855" max="2855" customWidth="1" width="27.5703125"/>
    <col min="2856" max="2856" customWidth="1" width="27.5703125"/>
    <col min="2857" max="2857" customWidth="1" width="27.5703125"/>
    <col min="2858" max="2858" customWidth="1" width="27.5703125"/>
    <col min="2859" max="2859" customWidth="1" width="27.5703125"/>
    <col min="2860" max="2860" customWidth="1" width="27.5703125"/>
    <col min="2861" max="2861" customWidth="1" width="27.5703125"/>
    <col min="2862" max="2862" customWidth="1" width="27.5703125"/>
    <col min="2863" max="2863" customWidth="1" width="27.5703125"/>
    <col min="2864" max="2864" customWidth="1" width="27.5703125"/>
    <col min="2865" max="2865" customWidth="1" width="27.5703125"/>
    <col min="2866" max="2866" customWidth="1" width="27.5703125"/>
    <col min="2867" max="2867" customWidth="1" width="27.5703125"/>
    <col min="2868" max="2868" customWidth="1" width="27.5703125"/>
    <col min="2869" max="2869" customWidth="1" width="27.5703125"/>
    <col min="2870" max="2870" customWidth="1" width="27.5703125"/>
    <col min="2871" max="2871" customWidth="1" width="27.5703125"/>
    <col min="2872" max="2872" customWidth="1" width="27.5703125"/>
    <col min="2873" max="2873" customWidth="1" width="27.5703125"/>
    <col min="2874" max="2874" customWidth="1" width="27.5703125"/>
    <col min="2875" max="2875" customWidth="1" width="27.5703125"/>
    <col min="2876" max="2876" customWidth="1" width="27.5703125"/>
    <col min="2877" max="2877" customWidth="1" width="27.5703125"/>
    <col min="2878" max="2878" customWidth="1" width="27.5703125"/>
    <col min="2879" max="2879" customWidth="1" width="27.5703125"/>
    <col min="2880" max="2880" customWidth="1" width="27.5703125"/>
    <col min="2881" max="2881" customWidth="1" width="27.5703125"/>
    <col min="2882" max="2882" customWidth="1" width="27.5703125"/>
    <col min="2883" max="2883" customWidth="1" width="27.5703125"/>
    <col min="2884" max="2884" customWidth="1" width="27.5703125"/>
    <col min="2885" max="2885" customWidth="1" width="27.5703125"/>
    <col min="2886" max="2886" customWidth="1" width="27.5703125"/>
    <col min="2887" max="2887" customWidth="1" width="27.5703125"/>
    <col min="2888" max="2888" customWidth="1" width="27.5703125"/>
    <col min="2889" max="2889" customWidth="1" width="27.5703125"/>
    <col min="2890" max="2890" customWidth="1" width="27.5703125"/>
    <col min="2891" max="2891" customWidth="1" width="27.5703125"/>
    <col min="2892" max="2892" customWidth="1" width="27.5703125"/>
    <col min="2893" max="2893" customWidth="1" width="27.5703125"/>
    <col min="2894" max="2894" customWidth="1" width="27.5703125"/>
    <col min="2895" max="2895" customWidth="1" width="27.5703125"/>
    <col min="2896" max="2896" customWidth="1" width="27.5703125"/>
    <col min="2897" max="2897" customWidth="1" width="27.5703125"/>
    <col min="2898" max="2898" customWidth="1" width="27.5703125"/>
    <col min="2899" max="2899" customWidth="1" width="27.5703125"/>
    <col min="2900" max="2900" customWidth="1" width="27.5703125"/>
    <col min="2901" max="2901" customWidth="1" width="27.5703125"/>
    <col min="2902" max="2902" customWidth="1" width="27.5703125"/>
    <col min="2903" max="2903" customWidth="1" width="27.5703125"/>
    <col min="2904" max="2904" customWidth="1" width="27.5703125"/>
    <col min="2905" max="2905" customWidth="1" width="27.5703125"/>
    <col min="2906" max="2906" customWidth="1" width="27.5703125"/>
    <col min="2907" max="2907" customWidth="1" width="27.5703125"/>
    <col min="2908" max="2908" customWidth="1" width="27.5703125"/>
    <col min="2909" max="2909" customWidth="1" width="27.5703125"/>
    <col min="2910" max="2910" customWidth="1" width="27.5703125"/>
    <col min="2911" max="2911" customWidth="1" width="27.5703125"/>
    <col min="2912" max="2912" customWidth="1" width="27.5703125"/>
    <col min="2913" max="2913" customWidth="1" width="27.5703125"/>
    <col min="2914" max="2914" customWidth="1" width="27.5703125"/>
    <col min="2915" max="2915" customWidth="1" width="27.5703125"/>
    <col min="2916" max="2916" customWidth="1" width="27.5703125"/>
    <col min="2917" max="2917" customWidth="1" width="27.5703125"/>
    <col min="2918" max="2918" customWidth="1" width="27.5703125"/>
    <col min="2919" max="2919" customWidth="1" width="27.5703125"/>
    <col min="2920" max="2920" customWidth="1" width="27.5703125"/>
    <col min="2921" max="2921" customWidth="1" width="27.5703125"/>
    <col min="2922" max="2922" customWidth="1" width="27.5703125"/>
    <col min="2923" max="2923" customWidth="1" width="27.5703125"/>
    <col min="2924" max="2924" customWidth="1" width="27.5703125"/>
    <col min="2925" max="2925" customWidth="1" width="27.5703125"/>
    <col min="2926" max="2926" customWidth="1" width="27.5703125"/>
    <col min="2927" max="2927" customWidth="1" width="27.5703125"/>
    <col min="2928" max="2928" customWidth="1" width="27.5703125"/>
    <col min="2929" max="2929" customWidth="1" width="27.5703125"/>
    <col min="2930" max="2930" customWidth="1" width="27.5703125"/>
    <col min="2931" max="2931" customWidth="1" width="27.5703125"/>
    <col min="2932" max="2932" customWidth="1" width="27.5703125"/>
    <col min="2933" max="2933" customWidth="1" width="27.5703125"/>
    <col min="2934" max="2934" customWidth="1" width="27.5703125"/>
    <col min="2935" max="2935" customWidth="1" width="27.5703125"/>
    <col min="2936" max="2936" customWidth="1" width="27.5703125"/>
    <col min="2937" max="2937" customWidth="1" width="27.5703125"/>
    <col min="2938" max="2938" customWidth="1" width="27.5703125"/>
    <col min="2939" max="2939" customWidth="1" width="27.5703125"/>
    <col min="2940" max="2940" customWidth="1" width="27.5703125"/>
    <col min="2941" max="2941" customWidth="1" width="27.5703125"/>
    <col min="2942" max="2942" customWidth="1" width="27.5703125"/>
    <col min="2943" max="2943" customWidth="1" width="27.5703125"/>
    <col min="2944" max="2944" customWidth="1" width="27.5703125"/>
    <col min="2945" max="2945" customWidth="1" width="27.5703125"/>
    <col min="2946" max="2946" customWidth="1" width="27.5703125"/>
    <col min="2947" max="2947" customWidth="1" width="27.5703125"/>
    <col min="2948" max="2948" customWidth="1" width="27.5703125"/>
    <col min="2949" max="2949" customWidth="1" width="27.5703125"/>
    <col min="2950" max="2950" customWidth="1" width="27.5703125"/>
    <col min="2951" max="2951" customWidth="1" width="27.5703125"/>
    <col min="2952" max="2952" customWidth="1" width="27.5703125"/>
    <col min="2953" max="2953" customWidth="1" width="27.5703125"/>
    <col min="2954" max="2954" customWidth="1" width="27.5703125"/>
    <col min="2955" max="2955" customWidth="1" width="27.5703125"/>
    <col min="2956" max="2956" customWidth="1" width="27.5703125"/>
    <col min="2957" max="2957" customWidth="1" width="27.5703125"/>
    <col min="2958" max="2958" customWidth="1" width="27.5703125"/>
    <col min="2959" max="2959" customWidth="1" width="27.5703125"/>
    <col min="2960" max="2960" customWidth="1" width="27.5703125"/>
    <col min="2961" max="2961" customWidth="1" width="27.5703125"/>
    <col min="2962" max="2962" customWidth="1" width="27.5703125"/>
    <col min="2963" max="2963" customWidth="1" width="27.5703125"/>
    <col min="2964" max="2964" customWidth="1" width="27.5703125"/>
    <col min="2965" max="2965" customWidth="1" width="27.5703125"/>
    <col min="2966" max="2966" customWidth="1" width="27.5703125"/>
    <col min="2967" max="2967" customWidth="1" width="27.5703125"/>
    <col min="2968" max="2968" customWidth="1" width="27.5703125"/>
    <col min="2969" max="2969" customWidth="1" width="27.5703125"/>
    <col min="2970" max="2970" customWidth="1" width="27.5703125"/>
    <col min="2971" max="2971" customWidth="1" width="27.5703125"/>
    <col min="2972" max="2972" customWidth="1" width="27.5703125"/>
    <col min="2973" max="2973" customWidth="1" width="27.5703125"/>
    <col min="2974" max="2974" customWidth="1" width="27.5703125"/>
    <col min="2975" max="2975" customWidth="1" width="27.5703125"/>
    <col min="2976" max="2976" customWidth="1" width="27.5703125"/>
    <col min="2977" max="2977" customWidth="1" width="27.5703125"/>
    <col min="2978" max="2978" customWidth="1" width="27.5703125"/>
    <col min="2979" max="2979" customWidth="1" width="27.5703125"/>
    <col min="2980" max="2980" customWidth="1" width="27.5703125"/>
    <col min="2981" max="2981" customWidth="1" width="27.5703125"/>
    <col min="2982" max="2982" customWidth="1" width="27.5703125"/>
    <col min="2983" max="2983" customWidth="1" width="27.5703125"/>
    <col min="2984" max="2984" customWidth="1" width="27.5703125"/>
    <col min="2985" max="2985" customWidth="1" width="27.5703125"/>
    <col min="2986" max="2986" customWidth="1" width="27.5703125"/>
    <col min="2987" max="2987" customWidth="1" width="27.5703125"/>
    <col min="2988" max="2988" customWidth="1" width="27.5703125"/>
    <col min="2989" max="2989" customWidth="1" width="27.5703125"/>
    <col min="2990" max="2990" customWidth="1" width="27.5703125"/>
    <col min="2991" max="2991" customWidth="1" width="27.5703125"/>
    <col min="2992" max="2992" customWidth="1" width="27.5703125"/>
    <col min="2993" max="2993" customWidth="1" width="27.5703125"/>
    <col min="2994" max="2994" customWidth="1" width="27.5703125"/>
    <col min="2995" max="2995" customWidth="1" width="27.5703125"/>
    <col min="2996" max="2996" customWidth="1" width="27.5703125"/>
    <col min="2997" max="2997" customWidth="1" width="27.5703125"/>
    <col min="2998" max="2998" customWidth="1" width="27.5703125"/>
    <col min="2999" max="2999" customWidth="1" width="27.5703125"/>
    <col min="3000" max="3000" customWidth="1" width="27.5703125"/>
    <col min="3001" max="3001" customWidth="1" width="27.5703125"/>
    <col min="3002" max="3002" customWidth="1" width="27.5703125"/>
    <col min="3003" max="3003" customWidth="1" width="27.5703125"/>
    <col min="3004" max="3004" customWidth="1" width="27.5703125"/>
    <col min="3005" max="3005" customWidth="1" width="27.5703125"/>
    <col min="3006" max="3006" customWidth="1" width="27.5703125"/>
    <col min="3007" max="3007" customWidth="1" width="27.5703125"/>
    <col min="3008" max="3008" customWidth="1" width="27.5703125"/>
    <col min="3009" max="3009" customWidth="1" width="27.5703125"/>
    <col min="3010" max="3010" customWidth="1" width="27.5703125"/>
    <col min="3011" max="3011" customWidth="1" width="27.5703125"/>
    <col min="3012" max="3012" customWidth="1" width="27.5703125"/>
    <col min="3013" max="3013" customWidth="1" width="27.5703125"/>
    <col min="3014" max="3014" customWidth="1" width="27.5703125"/>
    <col min="3015" max="3015" customWidth="1" width="27.5703125"/>
    <col min="3016" max="3016" customWidth="1" width="27.5703125"/>
    <col min="3017" max="3017" customWidth="1" width="27.5703125"/>
    <col min="3018" max="3018" customWidth="1" width="27.5703125"/>
    <col min="3019" max="3019" customWidth="1" width="27.5703125"/>
    <col min="3020" max="3020" customWidth="1" width="27.5703125"/>
    <col min="3021" max="3021" customWidth="1" width="27.5703125"/>
    <col min="3022" max="3022" customWidth="1" width="27.5703125"/>
    <col min="3023" max="3023" customWidth="1" width="27.5703125"/>
    <col min="3024" max="3024" customWidth="1" width="27.5703125"/>
    <col min="3025" max="3025" customWidth="1" width="27.5703125"/>
    <col min="3026" max="3026" customWidth="1" width="27.5703125"/>
    <col min="3027" max="3027" customWidth="1" width="27.5703125"/>
    <col min="3028" max="3028" customWidth="1" width="27.5703125"/>
    <col min="3029" max="3029" customWidth="1" width="27.5703125"/>
    <col min="3030" max="3030" customWidth="1" width="27.5703125"/>
    <col min="3031" max="3031" customWidth="1" width="27.5703125"/>
    <col min="3032" max="3032" customWidth="1" width="27.5703125"/>
    <col min="3033" max="3033" customWidth="1" width="27.5703125"/>
    <col min="3034" max="3034" customWidth="1" width="27.5703125"/>
    <col min="3035" max="3035" customWidth="1" width="27.5703125"/>
    <col min="3036" max="3036" customWidth="1" width="27.5703125"/>
    <col min="3037" max="3037" customWidth="1" width="27.5703125"/>
    <col min="3038" max="3038" customWidth="1" width="27.5703125"/>
    <col min="3039" max="3039" customWidth="1" width="27.5703125"/>
    <col min="3040" max="3040" customWidth="1" width="27.5703125"/>
    <col min="3041" max="3041" customWidth="1" width="27.5703125"/>
    <col min="3042" max="3042" customWidth="1" width="27.5703125"/>
    <col min="3043" max="3043" customWidth="1" width="27.5703125"/>
    <col min="3044" max="3044" customWidth="1" width="27.5703125"/>
    <col min="3045" max="3045" customWidth="1" width="27.5703125"/>
    <col min="3046" max="3046" customWidth="1" width="27.5703125"/>
    <col min="3047" max="3047" customWidth="1" width="27.5703125"/>
    <col min="3048" max="3048" customWidth="1" width="27.5703125"/>
    <col min="3049" max="3049" customWidth="1" width="27.5703125"/>
    <col min="3050" max="3050" customWidth="1" width="27.5703125"/>
    <col min="3051" max="3051" customWidth="1" width="27.5703125"/>
    <col min="3052" max="3052" customWidth="1" width="27.5703125"/>
    <col min="3053" max="3053" customWidth="1" width="27.5703125"/>
    <col min="3054" max="3054" customWidth="1" width="27.5703125"/>
    <col min="3055" max="3055" customWidth="1" width="27.5703125"/>
    <col min="3056" max="3056" customWidth="1" width="27.5703125"/>
    <col min="3057" max="3057" customWidth="1" width="27.5703125"/>
    <col min="3058" max="3058" customWidth="1" width="27.5703125"/>
    <col min="3059" max="3059" customWidth="1" width="27.5703125"/>
    <col min="3060" max="3060" customWidth="1" width="27.5703125"/>
    <col min="3061" max="3061" customWidth="1" width="27.5703125"/>
    <col min="3062" max="3062" customWidth="1" width="27.5703125"/>
    <col min="3063" max="3063" customWidth="1" width="27.5703125"/>
    <col min="3064" max="3064" customWidth="1" width="27.5703125"/>
    <col min="3065" max="3065" customWidth="1" width="27.5703125"/>
    <col min="3066" max="3066" customWidth="1" width="27.5703125"/>
    <col min="3067" max="3067" customWidth="1" width="27.5703125"/>
    <col min="3068" max="3068" customWidth="1" width="27.5703125"/>
    <col min="3069" max="3069" customWidth="1" width="27.5703125"/>
    <col min="3070" max="3070" customWidth="1" width="27.5703125"/>
    <col min="3071" max="3071" customWidth="1" width="27.5703125"/>
    <col min="3072" max="3072" customWidth="1" width="27.5703125"/>
    <col min="3073" max="3073" customWidth="1" width="27.5703125"/>
    <col min="3074" max="3074" customWidth="1" width="27.5703125"/>
    <col min="3075" max="3075" customWidth="1" width="27.5703125"/>
    <col min="3076" max="3076" customWidth="1" width="27.5703125"/>
    <col min="3077" max="3077" customWidth="1" width="27.5703125"/>
    <col min="3078" max="3078" customWidth="1" width="27.5703125"/>
    <col min="3079" max="3079" customWidth="1" width="27.5703125"/>
    <col min="3080" max="3080" customWidth="1" width="27.5703125"/>
    <col min="3081" max="3081" customWidth="1" width="27.5703125"/>
    <col min="3082" max="3082" customWidth="1" width="27.5703125"/>
    <col min="3083" max="3083" customWidth="1" width="27.5703125"/>
    <col min="3084" max="3084" customWidth="1" width="27.5703125"/>
    <col min="3085" max="3085" customWidth="1" width="27.5703125"/>
    <col min="3086" max="3086" customWidth="1" width="27.5703125"/>
    <col min="3087" max="3087" customWidth="1" width="27.5703125"/>
    <col min="3088" max="3088" customWidth="1" width="27.5703125"/>
    <col min="3089" max="3089" customWidth="1" width="27.5703125"/>
    <col min="3090" max="3090" customWidth="1" width="27.5703125"/>
    <col min="3091" max="3091" customWidth="1" width="27.5703125"/>
    <col min="3092" max="3092" customWidth="1" width="27.5703125"/>
    <col min="3093" max="3093" customWidth="1" width="27.5703125"/>
    <col min="3094" max="3094" customWidth="1" width="27.5703125"/>
    <col min="3095" max="3095" customWidth="1" width="27.5703125"/>
    <col min="3096" max="3096" customWidth="1" width="27.5703125"/>
    <col min="3097" max="3097" customWidth="1" width="27.5703125"/>
    <col min="3098" max="3098" customWidth="1" width="27.5703125"/>
    <col min="3099" max="3099" customWidth="1" width="27.5703125"/>
    <col min="3100" max="3100" customWidth="1" width="27.5703125"/>
    <col min="3101" max="3101" customWidth="1" width="27.5703125"/>
    <col min="3102" max="3102" customWidth="1" width="27.5703125"/>
    <col min="3103" max="3103" customWidth="1" width="27.5703125"/>
    <col min="3104" max="3104" customWidth="1" width="27.5703125"/>
    <col min="3105" max="3105" customWidth="1" width="27.5703125"/>
    <col min="3106" max="3106" customWidth="1" width="27.5703125"/>
    <col min="3107" max="3107" customWidth="1" width="27.5703125"/>
    <col min="3108" max="3108" customWidth="1" width="27.5703125"/>
    <col min="3109" max="3109" customWidth="1" width="27.5703125"/>
    <col min="3110" max="3110" customWidth="1" width="27.5703125"/>
    <col min="3111" max="3111" customWidth="1" width="27.5703125"/>
    <col min="3112" max="3112" customWidth="1" width="27.5703125"/>
    <col min="3113" max="3113" customWidth="1" width="27.5703125"/>
    <col min="3114" max="3114" customWidth="1" width="27.5703125"/>
    <col min="3115" max="3115" customWidth="1" width="27.5703125"/>
    <col min="3116" max="3116" customWidth="1" width="27.5703125"/>
    <col min="3117" max="3117" customWidth="1" width="27.5703125"/>
    <col min="3118" max="3118" customWidth="1" width="27.5703125"/>
    <col min="3119" max="3119" customWidth="1" width="27.5703125"/>
    <col min="3120" max="3120" customWidth="1" width="27.5703125"/>
    <col min="3121" max="3121" customWidth="1" width="27.5703125"/>
    <col min="3122" max="3122" customWidth="1" width="27.5703125"/>
    <col min="3123" max="3123" customWidth="1" width="27.5703125"/>
    <col min="3124" max="3124" customWidth="1" width="27.5703125"/>
    <col min="3125" max="3125" customWidth="1" width="27.5703125"/>
    <col min="3126" max="3126" customWidth="1" width="27.5703125"/>
    <col min="3127" max="3127" customWidth="1" width="27.5703125"/>
    <col min="3128" max="3128" customWidth="1" width="27.5703125"/>
    <col min="3129" max="3129" customWidth="1" width="27.5703125"/>
    <col min="3130" max="3130" customWidth="1" width="27.5703125"/>
    <col min="3131" max="3131" customWidth="1" width="27.5703125"/>
    <col min="3132" max="3132" customWidth="1" width="27.5703125"/>
    <col min="3133" max="3133" customWidth="1" width="27.5703125"/>
    <col min="3134" max="3134" customWidth="1" width="27.5703125"/>
    <col min="3135" max="3135" customWidth="1" width="27.5703125"/>
    <col min="3136" max="3136" customWidth="1" width="27.5703125"/>
    <col min="3137" max="3137" customWidth="1" width="27.5703125"/>
    <col min="3138" max="3138" customWidth="1" width="27.5703125"/>
    <col min="3139" max="3139" customWidth="1" width="27.5703125"/>
    <col min="3140" max="3140" customWidth="1" width="27.5703125"/>
    <col min="3141" max="3141" customWidth="1" width="27.5703125"/>
    <col min="3142" max="3142" customWidth="1" width="27.5703125"/>
    <col min="3143" max="3143" customWidth="1" width="27.5703125"/>
    <col min="3144" max="3144" customWidth="1" width="27.5703125"/>
    <col min="3145" max="3145" customWidth="1" width="27.5703125"/>
    <col min="3146" max="3146" customWidth="1" width="27.5703125"/>
    <col min="3147" max="3147" customWidth="1" width="27.5703125"/>
    <col min="3148" max="3148" customWidth="1" width="27.5703125"/>
    <col min="3149" max="3149" customWidth="1" width="27.5703125"/>
    <col min="3150" max="3150" customWidth="1" width="27.5703125"/>
    <col min="3151" max="3151" customWidth="1" width="27.5703125"/>
    <col min="3152" max="3152" customWidth="1" width="27.5703125"/>
    <col min="3153" max="3153" customWidth="1" width="27.5703125"/>
    <col min="3154" max="3154" customWidth="1" width="27.5703125"/>
    <col min="3155" max="3155" customWidth="1" width="27.5703125"/>
    <col min="3156" max="3156" customWidth="1" width="27.5703125"/>
    <col min="3157" max="3157" customWidth="1" width="27.5703125"/>
    <col min="3158" max="3158" customWidth="1" width="27.5703125"/>
    <col min="3159" max="3159" customWidth="1" width="27.5703125"/>
    <col min="3160" max="3160" customWidth="1" width="27.5703125"/>
    <col min="3161" max="3161" customWidth="1" width="27.5703125"/>
    <col min="3162" max="3162" customWidth="1" width="27.5703125"/>
    <col min="3163" max="3163" customWidth="1" width="27.5703125"/>
    <col min="3164" max="3164" customWidth="1" width="27.5703125"/>
    <col min="3165" max="3165" customWidth="1" width="27.5703125"/>
    <col min="3166" max="3166" customWidth="1" width="27.5703125"/>
    <col min="3167" max="3167" customWidth="1" width="27.5703125"/>
    <col min="3168" max="3168" customWidth="1" width="27.5703125"/>
    <col min="3169" max="3169" customWidth="1" width="27.5703125"/>
    <col min="3170" max="3170" customWidth="1" width="27.5703125"/>
    <col min="3171" max="3171" customWidth="1" width="27.5703125"/>
    <col min="3172" max="3172" customWidth="1" width="27.5703125"/>
    <col min="3173" max="3173" customWidth="1" width="27.5703125"/>
    <col min="3174" max="3174" customWidth="1" width="27.5703125"/>
    <col min="3175" max="3175" customWidth="1" width="27.5703125"/>
    <col min="3176" max="3176" customWidth="1" width="27.5703125"/>
    <col min="3177" max="3177" customWidth="1" width="27.5703125"/>
    <col min="3178" max="3178" customWidth="1" width="27.5703125"/>
    <col min="3179" max="3179" customWidth="1" width="27.5703125"/>
    <col min="3180" max="3180" customWidth="1" width="27.5703125"/>
    <col min="3181" max="3181" customWidth="1" width="27.5703125"/>
    <col min="3182" max="3182" customWidth="1" width="27.5703125"/>
    <col min="3183" max="3183" customWidth="1" width="27.5703125"/>
    <col min="3184" max="3184" customWidth="1" width="27.5703125"/>
    <col min="3185" max="3185" customWidth="1" width="27.5703125"/>
    <col min="3186" max="3186" customWidth="1" width="27.5703125"/>
    <col min="3187" max="3187" customWidth="1" width="27.5703125"/>
    <col min="3188" max="3188" customWidth="1" width="27.5703125"/>
    <col min="3189" max="3189" customWidth="1" width="27.5703125"/>
    <col min="3190" max="3190" customWidth="1" width="27.5703125"/>
    <col min="3191" max="3191" customWidth="1" width="27.5703125"/>
    <col min="3192" max="3192" customWidth="1" width="27.5703125"/>
    <col min="3193" max="3193" customWidth="1" width="27.5703125"/>
    <col min="3194" max="3194" customWidth="1" width="27.5703125"/>
    <col min="3195" max="3195" customWidth="1" width="27.5703125"/>
    <col min="3196" max="3196" customWidth="1" width="27.5703125"/>
    <col min="3197" max="3197" customWidth="1" width="27.5703125"/>
    <col min="3198" max="3198" customWidth="1" width="27.5703125"/>
    <col min="3199" max="3199" customWidth="1" width="27.5703125"/>
    <col min="3200" max="3200" customWidth="1" width="27.5703125"/>
    <col min="3201" max="3201" customWidth="1" width="27.5703125"/>
    <col min="3202" max="3202" customWidth="1" width="27.5703125"/>
    <col min="3203" max="3203" customWidth="1" width="27.5703125"/>
    <col min="3204" max="3204" customWidth="1" width="27.5703125"/>
    <col min="3205" max="3205" customWidth="1" width="27.5703125"/>
    <col min="3206" max="3206" customWidth="1" width="27.5703125"/>
    <col min="3207" max="3207" customWidth="1" width="27.5703125"/>
    <col min="3208" max="3208" customWidth="1" width="27.5703125"/>
    <col min="3209" max="3209" customWidth="1" width="27.5703125"/>
    <col min="3210" max="3210" customWidth="1" width="27.5703125"/>
    <col min="3211" max="3211" customWidth="1" width="27.5703125"/>
    <col min="3212" max="3212" customWidth="1" width="27.5703125"/>
    <col min="3213" max="3213" customWidth="1" width="27.5703125"/>
    <col min="3214" max="3214" customWidth="1" width="27.5703125"/>
    <col min="3215" max="3215" customWidth="1" width="27.5703125"/>
    <col min="3216" max="3216" customWidth="1" width="27.5703125"/>
    <col min="3217" max="3217" customWidth="1" width="27.5703125"/>
    <col min="3218" max="3218" customWidth="1" width="27.5703125"/>
    <col min="3219" max="3219" customWidth="1" width="27.5703125"/>
    <col min="3220" max="3220" customWidth="1" width="27.5703125"/>
    <col min="3221" max="3221" customWidth="1" width="27.5703125"/>
    <col min="3222" max="3222" customWidth="1" width="27.5703125"/>
    <col min="3223" max="3223" customWidth="1" width="27.5703125"/>
    <col min="3224" max="3224" customWidth="1" width="27.5703125"/>
    <col min="3225" max="3225" customWidth="1" width="27.5703125"/>
    <col min="3226" max="3226" customWidth="1" width="27.5703125"/>
    <col min="3227" max="3227" customWidth="1" width="27.5703125"/>
    <col min="3228" max="3228" customWidth="1" width="27.5703125"/>
    <col min="3229" max="3229" customWidth="1" width="27.5703125"/>
    <col min="3230" max="3230" customWidth="1" width="27.5703125"/>
    <col min="3231" max="3231" customWidth="1" width="27.5703125"/>
    <col min="3232" max="3232" customWidth="1" width="27.5703125"/>
    <col min="3233" max="3233" customWidth="1" width="27.5703125"/>
    <col min="3234" max="3234" customWidth="1" width="27.5703125"/>
    <col min="3235" max="3235" customWidth="1" width="27.5703125"/>
    <col min="3236" max="3236" customWidth="1" width="27.5703125"/>
    <col min="3237" max="3237" customWidth="1" width="27.5703125"/>
    <col min="3238" max="3238" customWidth="1" width="27.5703125"/>
    <col min="3239" max="3239" customWidth="1" width="27.5703125"/>
    <col min="3240" max="3240" customWidth="1" width="27.5703125"/>
    <col min="3241" max="3241" customWidth="1" width="27.5703125"/>
    <col min="3242" max="3242" customWidth="1" width="27.5703125"/>
    <col min="3243" max="3243" customWidth="1" width="27.5703125"/>
    <col min="3244" max="3244" customWidth="1" width="27.5703125"/>
    <col min="3245" max="3245" customWidth="1" width="27.5703125"/>
    <col min="3246" max="3246" customWidth="1" width="27.5703125"/>
    <col min="3247" max="3247" customWidth="1" width="27.5703125"/>
    <col min="3248" max="3248" customWidth="1" width="27.5703125"/>
    <col min="3249" max="3249" customWidth="1" width="27.5703125"/>
    <col min="3250" max="3250" customWidth="1" width="27.5703125"/>
    <col min="3251" max="3251" customWidth="1" width="27.5703125"/>
    <col min="3252" max="3252" customWidth="1" width="27.5703125"/>
    <col min="3253" max="3253" customWidth="1" width="27.5703125"/>
    <col min="3254" max="3254" customWidth="1" width="27.5703125"/>
    <col min="3255" max="3255" customWidth="1" width="27.5703125"/>
    <col min="3256" max="3256" customWidth="1" width="27.5703125"/>
    <col min="3257" max="3257" customWidth="1" width="27.5703125"/>
    <col min="3258" max="3258" customWidth="1" width="27.5703125"/>
    <col min="3259" max="3259" customWidth="1" width="27.5703125"/>
    <col min="3260" max="3260" customWidth="1" width="27.5703125"/>
    <col min="3261" max="3261" customWidth="1" width="27.5703125"/>
    <col min="3262" max="3262" customWidth="1" width="27.5703125"/>
    <col min="3263" max="3263" customWidth="1" width="27.5703125"/>
    <col min="3264" max="3264" customWidth="1" width="27.5703125"/>
    <col min="3265" max="3265" customWidth="1" width="27.5703125"/>
    <col min="3266" max="3266" customWidth="1" width="27.5703125"/>
    <col min="3267" max="3267" customWidth="1" width="27.5703125"/>
    <col min="3268" max="3268" customWidth="1" width="27.5703125"/>
    <col min="3269" max="3269" customWidth="1" width="27.5703125"/>
    <col min="3270" max="3270" customWidth="1" width="27.5703125"/>
    <col min="3271" max="3271" customWidth="1" width="27.5703125"/>
    <col min="3272" max="3272" customWidth="1" width="27.5703125"/>
    <col min="3273" max="3273" customWidth="1" width="27.5703125"/>
    <col min="3274" max="3274" customWidth="1" width="27.5703125"/>
    <col min="3275" max="3275" customWidth="1" width="27.5703125"/>
    <col min="3276" max="3276" customWidth="1" width="27.5703125"/>
    <col min="3277" max="3277" customWidth="1" width="27.5703125"/>
    <col min="3278" max="3278" customWidth="1" width="27.5703125"/>
    <col min="3279" max="3279" customWidth="1" width="27.5703125"/>
    <col min="3280" max="3280" customWidth="1" width="27.5703125"/>
    <col min="3281" max="3281" customWidth="1" width="27.5703125"/>
    <col min="3282" max="3282" customWidth="1" width="27.5703125"/>
    <col min="3283" max="3283" customWidth="1" width="27.5703125"/>
    <col min="3284" max="3284" customWidth="1" width="27.5703125"/>
    <col min="3285" max="3285" customWidth="1" width="27.5703125"/>
    <col min="3286" max="3286" customWidth="1" width="27.5703125"/>
    <col min="3287" max="3287" customWidth="1" width="27.5703125"/>
    <col min="3288" max="3288" customWidth="1" width="27.5703125"/>
    <col min="3289" max="3289" customWidth="1" width="27.5703125"/>
    <col min="3290" max="3290" customWidth="1" width="27.5703125"/>
    <col min="3291" max="3291" customWidth="1" width="27.5703125"/>
    <col min="3292" max="3292" customWidth="1" width="27.5703125"/>
    <col min="3293" max="3293" customWidth="1" width="27.5703125"/>
    <col min="3294" max="3294" customWidth="1" width="27.5703125"/>
    <col min="3295" max="3295" customWidth="1" width="27.5703125"/>
    <col min="3296" max="3296" customWidth="1" width="27.5703125"/>
    <col min="3297" max="3297" customWidth="1" width="27.5703125"/>
    <col min="3298" max="3298" customWidth="1" width="27.5703125"/>
    <col min="3299" max="3299" customWidth="1" width="27.5703125"/>
    <col min="3300" max="3300" customWidth="1" width="27.5703125"/>
    <col min="3301" max="3301" customWidth="1" width="27.5703125"/>
    <col min="3302" max="3302" customWidth="1" width="27.5703125"/>
    <col min="3303" max="3303" customWidth="1" width="27.5703125"/>
    <col min="3304" max="3304" customWidth="1" width="27.5703125"/>
    <col min="3305" max="3305" customWidth="1" width="27.5703125"/>
    <col min="3306" max="3306" customWidth="1" width="27.5703125"/>
    <col min="3307" max="3307" customWidth="1" width="27.5703125"/>
    <col min="3308" max="3308" customWidth="1" width="27.5703125"/>
    <col min="3309" max="3309" customWidth="1" width="27.5703125"/>
    <col min="3310" max="3310" customWidth="1" width="27.5703125"/>
    <col min="3311" max="3311" customWidth="1" width="27.5703125"/>
    <col min="3312" max="3312" customWidth="1" width="27.5703125"/>
    <col min="3313" max="3313" customWidth="1" width="27.5703125"/>
    <col min="3314" max="3314" customWidth="1" width="27.5703125"/>
    <col min="3315" max="3315" customWidth="1" width="27.5703125"/>
    <col min="3316" max="3316" customWidth="1" width="27.5703125"/>
    <col min="3317" max="3317" customWidth="1" width="27.5703125"/>
    <col min="3318" max="3318" customWidth="1" width="27.5703125"/>
    <col min="3319" max="3319" customWidth="1" width="27.5703125"/>
    <col min="3320" max="3320" customWidth="1" width="27.5703125"/>
    <col min="3321" max="3321" customWidth="1" width="27.5703125"/>
    <col min="3322" max="3322" customWidth="1" width="27.5703125"/>
    <col min="3323" max="3323" customWidth="1" width="27.5703125"/>
    <col min="3324" max="3324" customWidth="1" width="27.5703125"/>
    <col min="3325" max="3325" customWidth="1" width="27.5703125"/>
    <col min="3326" max="3326" customWidth="1" width="27.5703125"/>
    <col min="3327" max="3327" customWidth="1" width="27.5703125"/>
    <col min="3328" max="3328" customWidth="1" width="27.5703125"/>
    <col min="3329" max="3329" customWidth="1" width="27.5703125"/>
    <col min="3330" max="3330" customWidth="1" width="27.5703125"/>
    <col min="3331" max="3331" customWidth="1" width="27.5703125"/>
    <col min="3332" max="3332" customWidth="1" width="27.5703125"/>
    <col min="3333" max="3333" customWidth="1" width="27.5703125"/>
    <col min="3334" max="3334" customWidth="1" width="27.5703125"/>
    <col min="3335" max="3335" customWidth="1" width="27.5703125"/>
    <col min="3336" max="3336" customWidth="1" width="27.5703125"/>
    <col min="3337" max="3337" customWidth="1" width="27.5703125"/>
    <col min="3338" max="3338" customWidth="1" width="27.5703125"/>
    <col min="3339" max="3339" customWidth="1" width="27.5703125"/>
    <col min="3340" max="3340" customWidth="1" width="27.5703125"/>
    <col min="3341" max="3341" customWidth="1" width="27.5703125"/>
    <col min="3342" max="3342" customWidth="1" width="27.5703125"/>
    <col min="3343" max="3343" customWidth="1" width="27.5703125"/>
    <col min="3344" max="3344" customWidth="1" width="27.5703125"/>
    <col min="3345" max="3345" customWidth="1" width="27.5703125"/>
    <col min="3346" max="3346" customWidth="1" width="27.5703125"/>
    <col min="3347" max="3347" customWidth="1" width="27.5703125"/>
    <col min="3348" max="3348" customWidth="1" width="27.5703125"/>
    <col min="3349" max="3349" customWidth="1" width="27.5703125"/>
    <col min="3350" max="3350" customWidth="1" width="27.5703125"/>
    <col min="3351" max="3351" customWidth="1" width="27.5703125"/>
    <col min="3352" max="3352" customWidth="1" width="27.5703125"/>
    <col min="3353" max="3353" customWidth="1" width="27.5703125"/>
    <col min="3354" max="3354" customWidth="1" width="27.5703125"/>
    <col min="3355" max="3355" customWidth="1" width="27.5703125"/>
    <col min="3356" max="3356" customWidth="1" width="27.5703125"/>
    <col min="3357" max="3357" customWidth="1" width="27.5703125"/>
    <col min="3358" max="3358" customWidth="1" width="27.5703125"/>
    <col min="3359" max="3359" customWidth="1" width="27.5703125"/>
    <col min="3360" max="3360" customWidth="1" width="27.5703125"/>
    <col min="3361" max="3361" customWidth="1" width="27.5703125"/>
    <col min="3362" max="3362" customWidth="1" width="27.5703125"/>
    <col min="3363" max="3363" customWidth="1" width="27.5703125"/>
    <col min="3364" max="3364" customWidth="1" width="27.5703125"/>
    <col min="3365" max="3365" customWidth="1" width="27.5703125"/>
    <col min="3366" max="3366" customWidth="1" width="27.5703125"/>
    <col min="3367" max="3367" customWidth="1" width="27.5703125"/>
    <col min="3368" max="3368" customWidth="1" width="27.5703125"/>
    <col min="3369" max="3369" customWidth="1" width="27.5703125"/>
    <col min="3370" max="3370" customWidth="1" width="27.5703125"/>
    <col min="3371" max="3371" customWidth="1" width="27.5703125"/>
    <col min="3372" max="3372" customWidth="1" width="27.5703125"/>
    <col min="3373" max="3373" customWidth="1" width="27.5703125"/>
    <col min="3374" max="3374" customWidth="1" width="27.5703125"/>
    <col min="3375" max="3375" customWidth="1" width="27.5703125"/>
    <col min="3376" max="3376" customWidth="1" width="27.5703125"/>
    <col min="3377" max="3377" customWidth="1" width="27.5703125"/>
    <col min="3378" max="3378" customWidth="1" width="27.5703125"/>
    <col min="3379" max="3379" customWidth="1" width="27.5703125"/>
    <col min="3380" max="3380" customWidth="1" width="27.5703125"/>
    <col min="3381" max="3381" customWidth="1" width="27.5703125"/>
    <col min="3382" max="3382" customWidth="1" width="27.5703125"/>
    <col min="3383" max="3383" customWidth="1" width="27.5703125"/>
    <col min="3384" max="3384" customWidth="1" width="27.5703125"/>
    <col min="3385" max="3385" customWidth="1" width="27.5703125"/>
    <col min="3386" max="3386" customWidth="1" width="27.5703125"/>
    <col min="3387" max="3387" customWidth="1" width="27.5703125"/>
    <col min="3388" max="3388" customWidth="1" width="27.5703125"/>
    <col min="3389" max="3389" customWidth="1" width="27.5703125"/>
    <col min="3390" max="3390" customWidth="1" width="27.5703125"/>
    <col min="3391" max="3391" customWidth="1" width="27.5703125"/>
    <col min="3392" max="3392" customWidth="1" width="27.5703125"/>
    <col min="3393" max="3393" customWidth="1" width="27.5703125"/>
    <col min="3394" max="3394" customWidth="1" width="27.5703125"/>
    <col min="3395" max="3395" customWidth="1" width="27.5703125"/>
    <col min="3396" max="3396" customWidth="1" width="27.5703125"/>
    <col min="3397" max="3397" customWidth="1" width="27.5703125"/>
    <col min="3398" max="3398" customWidth="1" width="27.5703125"/>
    <col min="3399" max="3399" customWidth="1" width="27.5703125"/>
    <col min="3400" max="3400" customWidth="1" width="27.5703125"/>
    <col min="3401" max="3401" customWidth="1" width="27.5703125"/>
    <col min="3402" max="3402" customWidth="1" width="27.5703125"/>
    <col min="3403" max="3403" customWidth="1" width="27.5703125"/>
    <col min="3404" max="3404" customWidth="1" width="27.5703125"/>
    <col min="3405" max="3405" customWidth="1" width="27.5703125"/>
    <col min="3406" max="3406" customWidth="1" width="27.5703125"/>
    <col min="3407" max="3407" customWidth="1" width="27.5703125"/>
    <col min="3408" max="3408" customWidth="1" width="27.5703125"/>
    <col min="3409" max="3409" customWidth="1" width="27.5703125"/>
    <col min="3410" max="3410" customWidth="1" width="27.5703125"/>
    <col min="3411" max="3411" customWidth="1" width="27.5703125"/>
    <col min="3412" max="3412" customWidth="1" width="27.5703125"/>
    <col min="3413" max="3413" customWidth="1" width="27.5703125"/>
    <col min="3414" max="3414" customWidth="1" width="27.5703125"/>
    <col min="3415" max="3415" customWidth="1" width="27.5703125"/>
    <col min="3416" max="3416" customWidth="1" width="27.5703125"/>
    <col min="3417" max="3417" customWidth="1" width="27.5703125"/>
    <col min="3418" max="3418" customWidth="1" width="27.5703125"/>
    <col min="3419" max="3419" customWidth="1" width="27.5703125"/>
    <col min="3420" max="3420" customWidth="1" width="27.5703125"/>
    <col min="3421" max="3421" customWidth="1" width="27.5703125"/>
    <col min="3422" max="3422" customWidth="1" width="27.5703125"/>
    <col min="3423" max="3423" customWidth="1" width="27.5703125"/>
    <col min="3424" max="3424" customWidth="1" width="27.5703125"/>
    <col min="3425" max="3425" customWidth="1" width="27.5703125"/>
    <col min="3426" max="3426" customWidth="1" width="27.5703125"/>
    <col min="3427" max="3427" customWidth="1" width="27.5703125"/>
    <col min="3428" max="3428" customWidth="1" width="27.5703125"/>
    <col min="3429" max="3429" customWidth="1" width="27.5703125"/>
    <col min="3430" max="3430" customWidth="1" width="27.5703125"/>
    <col min="3431" max="3431" customWidth="1" width="27.5703125"/>
    <col min="3432" max="3432" customWidth="1" width="27.5703125"/>
    <col min="3433" max="3433" customWidth="1" width="27.5703125"/>
    <col min="3434" max="3434" customWidth="1" width="27.5703125"/>
    <col min="3435" max="3435" customWidth="1" width="27.5703125"/>
    <col min="3436" max="3436" customWidth="1" width="27.5703125"/>
    <col min="3437" max="3437" customWidth="1" width="27.5703125"/>
    <col min="3438" max="3438" customWidth="1" width="27.5703125"/>
    <col min="3439" max="3439" customWidth="1" width="27.5703125"/>
    <col min="3440" max="3440" customWidth="1" width="27.5703125"/>
    <col min="3441" max="3441" customWidth="1" width="27.5703125"/>
    <col min="3442" max="3442" customWidth="1" width="27.5703125"/>
    <col min="3443" max="3443" customWidth="1" width="27.5703125"/>
    <col min="3444" max="3444" customWidth="1" width="27.5703125"/>
    <col min="3445" max="3445" customWidth="1" width="27.5703125"/>
    <col min="3446" max="3446" customWidth="1" width="27.5703125"/>
    <col min="3447" max="3447" customWidth="1" width="27.5703125"/>
    <col min="3448" max="3448" customWidth="1" width="27.5703125"/>
    <col min="3449" max="3449" customWidth="1" width="27.5703125"/>
    <col min="3450" max="3450" customWidth="1" width="27.5703125"/>
    <col min="3451" max="3451" customWidth="1" width="27.5703125"/>
    <col min="3452" max="3452" customWidth="1" width="27.5703125"/>
    <col min="3453" max="3453" customWidth="1" width="27.5703125"/>
    <col min="3454" max="3454" customWidth="1" width="27.5703125"/>
    <col min="3455" max="3455" customWidth="1" width="27.5703125"/>
    <col min="3456" max="3456" customWidth="1" width="27.5703125"/>
    <col min="3457" max="3457" customWidth="1" width="27.5703125"/>
    <col min="3458" max="3458" customWidth="1" width="27.5703125"/>
    <col min="3459" max="3459" customWidth="1" width="27.5703125"/>
    <col min="3460" max="3460" customWidth="1" width="27.5703125"/>
    <col min="3461" max="3461" customWidth="1" width="27.5703125"/>
    <col min="3462" max="3462" customWidth="1" width="27.5703125"/>
    <col min="3463" max="3463" customWidth="1" width="27.5703125"/>
    <col min="3464" max="3464" customWidth="1" width="27.5703125"/>
    <col min="3465" max="3465" customWidth="1" width="27.5703125"/>
    <col min="3466" max="3466" customWidth="1" width="27.5703125"/>
    <col min="3467" max="3467" customWidth="1" width="27.5703125"/>
    <col min="3468" max="3468" customWidth="1" width="27.5703125"/>
    <col min="3469" max="3469" customWidth="1" width="27.5703125"/>
    <col min="3470" max="3470" customWidth="1" width="27.5703125"/>
    <col min="3471" max="3471" customWidth="1" width="27.5703125"/>
    <col min="3472" max="3472" customWidth="1" width="27.5703125"/>
    <col min="3473" max="3473" customWidth="1" width="27.5703125"/>
    <col min="3474" max="3474" customWidth="1" width="27.5703125"/>
    <col min="3475" max="3475" customWidth="1" width="27.5703125"/>
    <col min="3476" max="3476" customWidth="1" width="27.5703125"/>
    <col min="3477" max="3477" customWidth="1" width="27.5703125"/>
    <col min="3478" max="3478" customWidth="1" width="27.5703125"/>
    <col min="3479" max="3479" customWidth="1" width="27.5703125"/>
    <col min="3480" max="3480" customWidth="1" width="27.5703125"/>
    <col min="3481" max="3481" customWidth="1" width="27.5703125"/>
    <col min="3482" max="3482" customWidth="1" width="27.5703125"/>
    <col min="3483" max="3483" customWidth="1" width="27.5703125"/>
    <col min="3484" max="3484" customWidth="1" width="27.5703125"/>
    <col min="3485" max="3485" customWidth="1" width="27.5703125"/>
    <col min="3486" max="3486" customWidth="1" width="27.5703125"/>
    <col min="3487" max="3487" customWidth="1" width="27.5703125"/>
    <col min="3488" max="3488" customWidth="1" width="27.5703125"/>
    <col min="3489" max="3489" customWidth="1" width="27.5703125"/>
    <col min="3490" max="3490" customWidth="1" width="27.5703125"/>
    <col min="3491" max="3491" customWidth="1" width="27.5703125"/>
    <col min="3492" max="3492" customWidth="1" width="27.5703125"/>
    <col min="3493" max="3493" customWidth="1" width="27.5703125"/>
    <col min="3494" max="3494" customWidth="1" width="27.5703125"/>
    <col min="3495" max="3495" customWidth="1" width="27.5703125"/>
    <col min="3496" max="3496" customWidth="1" width="27.5703125"/>
    <col min="3497" max="3497" customWidth="1" width="27.5703125"/>
    <col min="3498" max="3498" customWidth="1" width="27.5703125"/>
    <col min="3499" max="3499" customWidth="1" width="27.5703125"/>
    <col min="3500" max="3500" customWidth="1" width="27.5703125"/>
    <col min="3501" max="3501" customWidth="1" width="27.5703125"/>
    <col min="3502" max="3502" customWidth="1" width="27.5703125"/>
    <col min="3503" max="3503" customWidth="1" width="27.5703125"/>
    <col min="3504" max="3504" customWidth="1" width="27.5703125"/>
    <col min="3505" max="3505" customWidth="1" width="27.5703125"/>
    <col min="3506" max="3506" customWidth="1" width="27.5703125"/>
    <col min="3507" max="3507" customWidth="1" width="27.5703125"/>
    <col min="3508" max="3508" customWidth="1" width="27.5703125"/>
    <col min="3509" max="3509" customWidth="1" width="27.5703125"/>
    <col min="3510" max="3510" customWidth="1" width="27.5703125"/>
    <col min="3511" max="3511" customWidth="1" width="27.5703125"/>
    <col min="3512" max="3512" customWidth="1" width="27.5703125"/>
    <col min="3513" max="3513" customWidth="1" width="27.5703125"/>
    <col min="3514" max="3514" customWidth="1" width="27.5703125"/>
    <col min="3515" max="3515" customWidth="1" width="27.5703125"/>
    <col min="3516" max="3516" customWidth="1" width="27.5703125"/>
    <col min="3517" max="3517" customWidth="1" width="27.5703125"/>
    <col min="3518" max="3518" customWidth="1" width="27.5703125"/>
    <col min="3519" max="3519" customWidth="1" width="27.5703125"/>
    <col min="3520" max="3520" customWidth="1" width="27.5703125"/>
    <col min="3521" max="3521" customWidth="1" width="27.5703125"/>
    <col min="3522" max="3522" customWidth="1" width="27.5703125"/>
    <col min="3523" max="3523" customWidth="1" width="27.5703125"/>
    <col min="3524" max="3524" customWidth="1" width="27.5703125"/>
    <col min="3525" max="3525" customWidth="1" width="27.5703125"/>
    <col min="3526" max="3526" customWidth="1" width="27.5703125"/>
    <col min="3527" max="3527" customWidth="1" width="27.5703125"/>
    <col min="3528" max="3528" customWidth="1" width="27.5703125"/>
    <col min="3529" max="3529" customWidth="1" width="27.5703125"/>
    <col min="3530" max="3530" customWidth="1" width="27.5703125"/>
    <col min="3531" max="3531" customWidth="1" width="27.5703125"/>
    <col min="3532" max="3532" customWidth="1" width="27.5703125"/>
    <col min="3533" max="3533" customWidth="1" width="27.5703125"/>
    <col min="3534" max="3534" customWidth="1" width="27.5703125"/>
    <col min="3535" max="3535" customWidth="1" width="27.5703125"/>
    <col min="3536" max="3536" customWidth="1" width="27.5703125"/>
    <col min="3537" max="3537" customWidth="1" width="27.5703125"/>
    <col min="3538" max="3538" customWidth="1" width="27.5703125"/>
    <col min="3539" max="3539" customWidth="1" width="27.5703125"/>
    <col min="3540" max="3540" customWidth="1" width="27.5703125"/>
    <col min="3541" max="3541" customWidth="1" width="27.5703125"/>
    <col min="3542" max="3542" customWidth="1" width="27.5703125"/>
    <col min="3543" max="3543" customWidth="1" width="27.5703125"/>
    <col min="3544" max="3544" customWidth="1" width="27.5703125"/>
    <col min="3545" max="3545" customWidth="1" width="27.5703125"/>
    <col min="3546" max="3546" customWidth="1" width="27.5703125"/>
    <col min="3547" max="3547" customWidth="1" width="27.5703125"/>
    <col min="3548" max="3548" customWidth="1" width="27.5703125"/>
    <col min="3549" max="3549" customWidth="1" width="27.5703125"/>
    <col min="3550" max="3550" customWidth="1" width="27.5703125"/>
    <col min="3551" max="3551" customWidth="1" width="27.5703125"/>
    <col min="3552" max="3552" customWidth="1" width="27.5703125"/>
    <col min="3553" max="3553" customWidth="1" width="27.5703125"/>
    <col min="3554" max="3554" customWidth="1" width="27.5703125"/>
    <col min="3555" max="3555" customWidth="1" width="27.5703125"/>
    <col min="3556" max="3556" customWidth="1" width="27.5703125"/>
    <col min="3557" max="3557" customWidth="1" width="27.5703125"/>
    <col min="3558" max="3558" customWidth="1" width="27.5703125"/>
    <col min="3559" max="3559" customWidth="1" width="27.5703125"/>
    <col min="3560" max="3560" customWidth="1" width="27.5703125"/>
    <col min="3561" max="3561" customWidth="1" width="27.5703125"/>
    <col min="3562" max="3562" customWidth="1" width="27.5703125"/>
    <col min="3563" max="3563" customWidth="1" width="27.5703125"/>
    <col min="3564" max="3564" customWidth="1" width="27.5703125"/>
    <col min="3565" max="3565" customWidth="1" width="27.5703125"/>
    <col min="3566" max="3566" customWidth="1" width="27.5703125"/>
    <col min="3567" max="3567" customWidth="1" width="27.5703125"/>
    <col min="3568" max="3568" customWidth="1" width="27.5703125"/>
    <col min="3569" max="3569" customWidth="1" width="27.5703125"/>
    <col min="3570" max="3570" customWidth="1" width="27.5703125"/>
    <col min="3571" max="3571" customWidth="1" width="27.5703125"/>
    <col min="3572" max="3572" customWidth="1" width="27.5703125"/>
    <col min="3573" max="3573" customWidth="1" width="27.5703125"/>
    <col min="3574" max="3574" customWidth="1" width="27.5703125"/>
    <col min="3575" max="3575" customWidth="1" width="27.5703125"/>
    <col min="3576" max="3576" customWidth="1" width="27.5703125"/>
    <col min="3577" max="3577" customWidth="1" width="27.5703125"/>
    <col min="3578" max="3578" customWidth="1" width="27.5703125"/>
    <col min="3579" max="3579" customWidth="1" width="27.5703125"/>
    <col min="3580" max="3580" customWidth="1" width="27.5703125"/>
    <col min="3581" max="3581" customWidth="1" width="27.5703125"/>
    <col min="3582" max="3582" customWidth="1" width="27.5703125"/>
    <col min="3583" max="3583" customWidth="1" width="27.5703125"/>
    <col min="3584" max="3584" customWidth="1" width="27.5703125"/>
    <col min="3585" max="3585" customWidth="1" width="27.5703125"/>
    <col min="3586" max="3586" customWidth="1" width="27.5703125"/>
    <col min="3587" max="3587" customWidth="1" width="27.5703125"/>
    <col min="3588" max="3588" customWidth="1" width="27.5703125"/>
    <col min="3589" max="3589" customWidth="1" width="27.5703125"/>
    <col min="3590" max="3590" customWidth="1" width="27.5703125"/>
    <col min="3591" max="3591" customWidth="1" width="27.5703125"/>
    <col min="3592" max="3592" customWidth="1" width="27.5703125"/>
    <col min="3593" max="3593" customWidth="1" width="27.5703125"/>
    <col min="3594" max="3594" customWidth="1" width="27.5703125"/>
    <col min="3595" max="3595" customWidth="1" width="27.5703125"/>
    <col min="3596" max="3596" customWidth="1" width="27.5703125"/>
    <col min="3597" max="3597" customWidth="1" width="27.5703125"/>
    <col min="3598" max="3598" customWidth="1" width="27.5703125"/>
    <col min="3599" max="3599" customWidth="1" width="27.5703125"/>
    <col min="3600" max="3600" customWidth="1" width="27.5703125"/>
    <col min="3601" max="3601" customWidth="1" width="27.5703125"/>
    <col min="3602" max="3602" customWidth="1" width="27.5703125"/>
    <col min="3603" max="3603" customWidth="1" width="27.5703125"/>
    <col min="3604" max="3604" customWidth="1" width="27.5703125"/>
    <col min="3605" max="3605" customWidth="1" width="27.5703125"/>
    <col min="3606" max="3606" customWidth="1" width="27.5703125"/>
    <col min="3607" max="3607" customWidth="1" width="27.5703125"/>
    <col min="3608" max="3608" customWidth="1" width="27.5703125"/>
    <col min="3609" max="3609" customWidth="1" width="27.5703125"/>
    <col min="3610" max="3610" customWidth="1" width="27.5703125"/>
    <col min="3611" max="3611" customWidth="1" width="27.5703125"/>
    <col min="3612" max="3612" customWidth="1" width="27.5703125"/>
    <col min="3613" max="3613" customWidth="1" width="27.5703125"/>
    <col min="3614" max="3614" customWidth="1" width="27.5703125"/>
    <col min="3615" max="3615" customWidth="1" width="27.5703125"/>
    <col min="3616" max="3616" customWidth="1" width="27.5703125"/>
    <col min="3617" max="3617" customWidth="1" width="27.5703125"/>
    <col min="3618" max="3618" customWidth="1" width="27.5703125"/>
    <col min="3619" max="3619" customWidth="1" width="27.5703125"/>
    <col min="3620" max="3620" customWidth="1" width="27.5703125"/>
    <col min="3621" max="3621" customWidth="1" width="27.5703125"/>
    <col min="3622" max="3622" customWidth="1" width="27.5703125"/>
    <col min="3623" max="3623" customWidth="1" width="27.5703125"/>
    <col min="3624" max="3624" customWidth="1" width="27.5703125"/>
    <col min="3625" max="3625" customWidth="1" width="27.5703125"/>
    <col min="3626" max="3626" customWidth="1" width="27.5703125"/>
    <col min="3627" max="3627" customWidth="1" width="27.5703125"/>
    <col min="3628" max="3628" customWidth="1" width="27.5703125"/>
    <col min="3629" max="3629" customWidth="1" width="27.5703125"/>
    <col min="3630" max="3630" customWidth="1" width="27.5703125"/>
    <col min="3631" max="3631" customWidth="1" width="27.5703125"/>
    <col min="3632" max="3632" customWidth="1" width="27.5703125"/>
    <col min="3633" max="3633" customWidth="1" width="27.5703125"/>
    <col min="3634" max="3634" customWidth="1" width="27.5703125"/>
    <col min="3635" max="3635" customWidth="1" width="27.5703125"/>
    <col min="3636" max="3636" customWidth="1" width="27.5703125"/>
    <col min="3637" max="3637" customWidth="1" width="27.5703125"/>
    <col min="3638" max="3638" customWidth="1" width="27.5703125"/>
    <col min="3639" max="3639" customWidth="1" width="27.5703125"/>
    <col min="3640" max="3640" customWidth="1" width="27.5703125"/>
    <col min="3641" max="3641" customWidth="1" width="27.5703125"/>
    <col min="3642" max="3642" customWidth="1" width="27.5703125"/>
    <col min="3643" max="3643" customWidth="1" width="27.5703125"/>
    <col min="3644" max="3644" customWidth="1" width="27.5703125"/>
    <col min="3645" max="3645" customWidth="1" width="27.5703125"/>
    <col min="3646" max="3646" customWidth="1" width="27.5703125"/>
    <col min="3647" max="3647" customWidth="1" width="27.5703125"/>
    <col min="3648" max="3648" customWidth="1" width="27.5703125"/>
    <col min="3649" max="3649" customWidth="1" width="27.5703125"/>
    <col min="3650" max="3650" customWidth="1" width="27.5703125"/>
    <col min="3651" max="3651" customWidth="1" width="27.5703125"/>
    <col min="3652" max="3652" customWidth="1" width="27.5703125"/>
    <col min="3653" max="3653" customWidth="1" width="27.5703125"/>
    <col min="3654" max="3654" customWidth="1" width="27.5703125"/>
    <col min="3655" max="3655" customWidth="1" width="27.5703125"/>
    <col min="3656" max="3656" customWidth="1" width="27.5703125"/>
    <col min="3657" max="3657" customWidth="1" width="27.5703125"/>
    <col min="3658" max="3658" customWidth="1" width="27.5703125"/>
    <col min="3659" max="3659" customWidth="1" width="27.5703125"/>
    <col min="3660" max="3660" customWidth="1" width="27.5703125"/>
    <col min="3661" max="3661" customWidth="1" width="27.5703125"/>
    <col min="3662" max="3662" customWidth="1" width="27.5703125"/>
    <col min="3663" max="3663" customWidth="1" width="27.5703125"/>
    <col min="3664" max="3664" customWidth="1" width="27.5703125"/>
    <col min="3665" max="3665" customWidth="1" width="27.5703125"/>
    <col min="3666" max="3666" customWidth="1" width="27.5703125"/>
    <col min="3667" max="3667" customWidth="1" width="27.5703125"/>
    <col min="3668" max="3668" customWidth="1" width="27.5703125"/>
    <col min="3669" max="3669" customWidth="1" width="27.5703125"/>
    <col min="3670" max="3670" customWidth="1" width="27.5703125"/>
    <col min="3671" max="3671" customWidth="1" width="27.5703125"/>
    <col min="3672" max="3672" customWidth="1" width="27.5703125"/>
    <col min="3673" max="3673" customWidth="1" width="27.5703125"/>
    <col min="3674" max="3674" customWidth="1" width="27.5703125"/>
    <col min="3675" max="3675" customWidth="1" width="27.5703125"/>
    <col min="3676" max="3676" customWidth="1" width="27.5703125"/>
    <col min="3677" max="3677" customWidth="1" width="27.5703125"/>
    <col min="3678" max="3678" customWidth="1" width="27.5703125"/>
    <col min="3679" max="3679" customWidth="1" width="27.5703125"/>
    <col min="3680" max="3680" customWidth="1" width="27.5703125"/>
    <col min="3681" max="3681" customWidth="1" width="27.5703125"/>
    <col min="3682" max="3682" customWidth="1" width="27.5703125"/>
    <col min="3683" max="3683" customWidth="1" width="27.5703125"/>
    <col min="3684" max="3684" customWidth="1" width="27.5703125"/>
    <col min="3685" max="3685" customWidth="1" width="27.5703125"/>
    <col min="3686" max="3686" customWidth="1" width="27.5703125"/>
    <col min="3687" max="3687" customWidth="1" width="27.5703125"/>
    <col min="3688" max="3688" customWidth="1" width="27.5703125"/>
    <col min="3689" max="3689" customWidth="1" width="27.5703125"/>
    <col min="3690" max="3690" customWidth="1" width="27.5703125"/>
    <col min="3691" max="3691" customWidth="1" width="27.5703125"/>
    <col min="3692" max="3692" customWidth="1" width="27.5703125"/>
    <col min="3693" max="3693" customWidth="1" width="27.5703125"/>
    <col min="3694" max="3694" customWidth="1" width="27.5703125"/>
    <col min="3695" max="3695" customWidth="1" width="27.5703125"/>
    <col min="3696" max="3696" customWidth="1" width="27.5703125"/>
    <col min="3697" max="3697" customWidth="1" width="27.5703125"/>
    <col min="3698" max="3698" customWidth="1" width="27.5703125"/>
    <col min="3699" max="3699" customWidth="1" width="27.5703125"/>
    <col min="3700" max="3700" customWidth="1" width="27.5703125"/>
    <col min="3701" max="3701" customWidth="1" width="27.5703125"/>
    <col min="3702" max="3702" customWidth="1" width="27.5703125"/>
    <col min="3703" max="3703" customWidth="1" width="27.5703125"/>
    <col min="3704" max="3704" customWidth="1" width="27.5703125"/>
    <col min="3705" max="3705" customWidth="1" width="27.5703125"/>
    <col min="3706" max="3706" customWidth="1" width="27.5703125"/>
    <col min="3707" max="3707" customWidth="1" width="27.5703125"/>
    <col min="3708" max="3708" customWidth="1" width="27.5703125"/>
    <col min="3709" max="3709" customWidth="1" width="27.5703125"/>
    <col min="3710" max="3710" customWidth="1" width="27.5703125"/>
    <col min="3711" max="3711" customWidth="1" width="27.5703125"/>
    <col min="3712" max="3712" customWidth="1" width="27.5703125"/>
    <col min="3713" max="3713" customWidth="1" width="27.5703125"/>
    <col min="3714" max="3714" customWidth="1" width="27.5703125"/>
    <col min="3715" max="3715" customWidth="1" width="27.5703125"/>
    <col min="3716" max="3716" customWidth="1" width="27.5703125"/>
    <col min="3717" max="3717" customWidth="1" width="27.5703125"/>
    <col min="3718" max="3718" customWidth="1" width="27.5703125"/>
    <col min="3719" max="3719" customWidth="1" width="27.5703125"/>
    <col min="3720" max="3720" customWidth="1" width="27.5703125"/>
    <col min="3721" max="3721" customWidth="1" width="27.5703125"/>
    <col min="3722" max="3722" customWidth="1" width="27.5703125"/>
    <col min="3723" max="3723" customWidth="1" width="27.5703125"/>
    <col min="3724" max="3724" customWidth="1" width="27.5703125"/>
    <col min="3725" max="3725" customWidth="1" width="27.5703125"/>
    <col min="3726" max="3726" customWidth="1" width="27.5703125"/>
    <col min="3727" max="3727" customWidth="1" width="27.5703125"/>
    <col min="3728" max="3728" customWidth="1" width="27.5703125"/>
    <col min="3729" max="3729" customWidth="1" width="27.5703125"/>
    <col min="3730" max="3730" customWidth="1" width="27.5703125"/>
    <col min="3731" max="3731" customWidth="1" width="27.5703125"/>
    <col min="3732" max="3732" customWidth="1" width="27.5703125"/>
    <col min="3733" max="3733" customWidth="1" width="27.5703125"/>
    <col min="3734" max="3734" customWidth="1" width="27.5703125"/>
    <col min="3735" max="3735" customWidth="1" width="27.5703125"/>
    <col min="3736" max="3736" customWidth="1" width="27.5703125"/>
    <col min="3737" max="3737" customWidth="1" width="27.5703125"/>
    <col min="3738" max="3738" customWidth="1" width="27.5703125"/>
    <col min="3739" max="3739" customWidth="1" width="27.5703125"/>
    <col min="3740" max="3740" customWidth="1" width="27.5703125"/>
    <col min="3741" max="3741" customWidth="1" width="27.5703125"/>
    <col min="3742" max="3742" customWidth="1" width="27.5703125"/>
    <col min="3743" max="3743" customWidth="1" width="27.5703125"/>
    <col min="3744" max="3744" customWidth="1" width="27.5703125"/>
    <col min="3745" max="3745" customWidth="1" width="27.5703125"/>
    <col min="3746" max="3746" customWidth="1" width="27.5703125"/>
    <col min="3747" max="3747" customWidth="1" width="27.5703125"/>
    <col min="3748" max="3748" customWidth="1" width="27.5703125"/>
    <col min="3749" max="3749" customWidth="1" width="27.5703125"/>
    <col min="3750" max="3750" customWidth="1" width="27.5703125"/>
    <col min="3751" max="3751" customWidth="1" width="27.5703125"/>
    <col min="3752" max="3752" customWidth="1" width="27.5703125"/>
    <col min="3753" max="3753" customWidth="1" width="27.5703125"/>
    <col min="3754" max="3754" customWidth="1" width="27.5703125"/>
    <col min="3755" max="3755" customWidth="1" width="27.5703125"/>
    <col min="3756" max="3756" customWidth="1" width="27.5703125"/>
    <col min="3757" max="3757" customWidth="1" width="27.5703125"/>
    <col min="3758" max="3758" customWidth="1" width="27.5703125"/>
    <col min="3759" max="3759" customWidth="1" width="27.5703125"/>
    <col min="3760" max="3760" customWidth="1" width="27.5703125"/>
    <col min="3761" max="3761" customWidth="1" width="27.5703125"/>
    <col min="3762" max="3762" customWidth="1" width="27.5703125"/>
    <col min="3763" max="3763" customWidth="1" width="27.5703125"/>
    <col min="3764" max="3764" customWidth="1" width="27.5703125"/>
    <col min="3765" max="3765" customWidth="1" width="27.5703125"/>
    <col min="3766" max="3766" customWidth="1" width="27.5703125"/>
    <col min="3767" max="3767" customWidth="1" width="27.5703125"/>
    <col min="3768" max="3768" customWidth="1" width="27.5703125"/>
    <col min="3769" max="3769" customWidth="1" width="27.5703125"/>
    <col min="3770" max="3770" customWidth="1" width="27.5703125"/>
    <col min="3771" max="3771" customWidth="1" width="27.5703125"/>
    <col min="3772" max="3772" customWidth="1" width="27.5703125"/>
    <col min="3773" max="3773" customWidth="1" width="27.5703125"/>
    <col min="3774" max="3774" customWidth="1" width="27.5703125"/>
    <col min="3775" max="3775" customWidth="1" width="27.5703125"/>
    <col min="3776" max="3776" customWidth="1" width="27.5703125"/>
    <col min="3777" max="3777" customWidth="1" width="27.5703125"/>
    <col min="3778" max="3778" customWidth="1" width="27.5703125"/>
    <col min="3779" max="3779" customWidth="1" width="27.5703125"/>
    <col min="3780" max="3780" customWidth="1" width="27.5703125"/>
    <col min="3781" max="3781" customWidth="1" width="27.5703125"/>
    <col min="3782" max="3782" customWidth="1" width="27.5703125"/>
    <col min="3783" max="3783" customWidth="1" width="27.5703125"/>
    <col min="3784" max="3784" customWidth="1" width="27.5703125"/>
    <col min="3785" max="3785" customWidth="1" width="27.5703125"/>
    <col min="3786" max="3786" customWidth="1" width="27.5703125"/>
    <col min="3787" max="3787" customWidth="1" width="27.5703125"/>
    <col min="3788" max="3788" customWidth="1" width="27.5703125"/>
    <col min="3789" max="3789" customWidth="1" width="27.5703125"/>
    <col min="3790" max="3790" customWidth="1" width="27.5703125"/>
    <col min="3791" max="3791" customWidth="1" width="27.5703125"/>
    <col min="3792" max="3792" customWidth="1" width="27.5703125"/>
    <col min="3793" max="3793" customWidth="1" width="27.5703125"/>
    <col min="3794" max="3794" customWidth="1" width="27.5703125"/>
    <col min="3795" max="3795" customWidth="1" width="27.5703125"/>
    <col min="3796" max="3796" customWidth="1" width="27.5703125"/>
    <col min="3797" max="3797" customWidth="1" width="27.5703125"/>
    <col min="3798" max="3798" customWidth="1" width="27.5703125"/>
    <col min="3799" max="3799" customWidth="1" width="27.5703125"/>
    <col min="3800" max="3800" customWidth="1" width="27.5703125"/>
    <col min="3801" max="3801" customWidth="1" width="27.5703125"/>
    <col min="3802" max="3802" customWidth="1" width="27.5703125"/>
    <col min="3803" max="3803" customWidth="1" width="27.5703125"/>
    <col min="3804" max="3804" customWidth="1" width="27.5703125"/>
    <col min="3805" max="3805" customWidth="1" width="27.5703125"/>
    <col min="3806" max="3806" customWidth="1" width="27.5703125"/>
    <col min="3807" max="3807" customWidth="1" width="27.5703125"/>
    <col min="3808" max="3808" customWidth="1" width="27.5703125"/>
    <col min="3809" max="3809" customWidth="1" width="27.5703125"/>
    <col min="3810" max="3810" customWidth="1" width="27.5703125"/>
    <col min="3811" max="3811" customWidth="1" width="27.5703125"/>
    <col min="3812" max="3812" customWidth="1" width="27.5703125"/>
    <col min="3813" max="3813" customWidth="1" width="27.5703125"/>
    <col min="3814" max="3814" customWidth="1" width="27.5703125"/>
    <col min="3815" max="3815" customWidth="1" width="27.5703125"/>
    <col min="3816" max="3816" customWidth="1" width="27.5703125"/>
    <col min="3817" max="3817" customWidth="1" width="27.5703125"/>
    <col min="3818" max="3818" customWidth="1" width="27.5703125"/>
    <col min="3819" max="3819" customWidth="1" width="27.5703125"/>
    <col min="3820" max="3820" customWidth="1" width="27.5703125"/>
    <col min="3821" max="3821" customWidth="1" width="27.5703125"/>
    <col min="3822" max="3822" customWidth="1" width="27.5703125"/>
    <col min="3823" max="3823" customWidth="1" width="27.5703125"/>
    <col min="3824" max="3824" customWidth="1" width="27.5703125"/>
    <col min="3825" max="3825" customWidth="1" width="27.5703125"/>
    <col min="3826" max="3826" customWidth="1" width="27.5703125"/>
    <col min="3827" max="3827" customWidth="1" width="27.5703125"/>
    <col min="3828" max="3828" customWidth="1" width="27.5703125"/>
    <col min="3829" max="3829" customWidth="1" width="27.5703125"/>
    <col min="3830" max="3830" customWidth="1" width="27.5703125"/>
    <col min="3831" max="3831" customWidth="1" width="27.5703125"/>
    <col min="3832" max="3832" customWidth="1" width="27.5703125"/>
    <col min="3833" max="3833" customWidth="1" width="27.5703125"/>
    <col min="3834" max="3834" customWidth="1" width="27.5703125"/>
    <col min="3835" max="3835" customWidth="1" width="27.5703125"/>
    <col min="3836" max="3836" customWidth="1" width="27.5703125"/>
    <col min="3837" max="3837" customWidth="1" width="27.5703125"/>
    <col min="3838" max="3838" customWidth="1" width="27.5703125"/>
    <col min="3839" max="3839" customWidth="1" width="27.5703125"/>
    <col min="3840" max="3840" customWidth="1" width="27.5703125"/>
    <col min="3841" max="3841" customWidth="1" width="27.5703125"/>
    <col min="3842" max="3842" customWidth="1" width="27.5703125"/>
    <col min="3843" max="3843" customWidth="1" width="27.5703125"/>
    <col min="3844" max="3844" customWidth="1" width="27.5703125"/>
    <col min="3845" max="3845" customWidth="1" width="27.5703125"/>
    <col min="3846" max="3846" customWidth="1" width="27.5703125"/>
    <col min="3847" max="3847" customWidth="1" width="27.5703125"/>
    <col min="3848" max="3848" customWidth="1" width="27.5703125"/>
    <col min="3849" max="3849" customWidth="1" width="27.5703125"/>
    <col min="3850" max="3850" customWidth="1" width="27.5703125"/>
    <col min="3851" max="3851" customWidth="1" width="27.5703125"/>
    <col min="3852" max="3852" customWidth="1" width="27.5703125"/>
    <col min="3853" max="3853" customWidth="1" width="27.5703125"/>
    <col min="3854" max="3854" customWidth="1" width="27.5703125"/>
    <col min="3855" max="3855" customWidth="1" width="27.5703125"/>
    <col min="3856" max="3856" customWidth="1" width="27.5703125"/>
    <col min="3857" max="3857" customWidth="1" width="27.5703125"/>
    <col min="3858" max="3858" customWidth="1" width="27.5703125"/>
    <col min="3859" max="3859" customWidth="1" width="27.5703125"/>
    <col min="3860" max="3860" customWidth="1" width="27.5703125"/>
    <col min="3861" max="3861" customWidth="1" width="27.5703125"/>
    <col min="3862" max="3862" customWidth="1" width="27.5703125"/>
    <col min="3863" max="3863" customWidth="1" width="27.5703125"/>
    <col min="3864" max="3864" customWidth="1" width="27.5703125"/>
    <col min="3865" max="3865" customWidth="1" width="27.5703125"/>
    <col min="3866" max="3866" customWidth="1" width="27.5703125"/>
    <col min="3867" max="3867" customWidth="1" width="27.5703125"/>
    <col min="3868" max="3868" customWidth="1" width="27.5703125"/>
    <col min="3869" max="3869" customWidth="1" width="27.5703125"/>
    <col min="3870" max="3870" customWidth="1" width="27.5703125"/>
    <col min="3871" max="3871" customWidth="1" width="27.5703125"/>
    <col min="3872" max="3872" customWidth="1" width="27.5703125"/>
    <col min="3873" max="3873" customWidth="1" width="27.5703125"/>
    <col min="3874" max="3874" customWidth="1" width="27.5703125"/>
    <col min="3875" max="3875" customWidth="1" width="27.5703125"/>
    <col min="3876" max="3876" customWidth="1" width="27.5703125"/>
    <col min="3877" max="3877" customWidth="1" width="27.5703125"/>
    <col min="3878" max="3878" customWidth="1" width="27.5703125"/>
    <col min="3879" max="3879" customWidth="1" width="27.5703125"/>
    <col min="3880" max="3880" customWidth="1" width="27.5703125"/>
    <col min="3881" max="3881" customWidth="1" width="27.5703125"/>
    <col min="3882" max="3882" customWidth="1" width="27.5703125"/>
    <col min="3883" max="3883" customWidth="1" width="27.5703125"/>
    <col min="3884" max="3884" customWidth="1" width="27.5703125"/>
    <col min="3885" max="3885" customWidth="1" width="27.5703125"/>
    <col min="3886" max="3886" customWidth="1" width="27.5703125"/>
    <col min="3887" max="3887" customWidth="1" width="27.5703125"/>
    <col min="3888" max="3888" customWidth="1" width="27.5703125"/>
    <col min="3889" max="3889" customWidth="1" width="27.5703125"/>
    <col min="3890" max="3890" customWidth="1" width="27.5703125"/>
    <col min="3891" max="3891" customWidth="1" width="27.5703125"/>
    <col min="3892" max="3892" customWidth="1" width="27.5703125"/>
    <col min="3893" max="3893" customWidth="1" width="27.5703125"/>
    <col min="3894" max="3894" customWidth="1" width="27.5703125"/>
    <col min="3895" max="3895" customWidth="1" width="27.5703125"/>
    <col min="3896" max="3896" customWidth="1" width="27.5703125"/>
    <col min="3897" max="3897" customWidth="1" width="27.5703125"/>
    <col min="3898" max="3898" customWidth="1" width="27.5703125"/>
    <col min="3899" max="3899" customWidth="1" width="27.5703125"/>
    <col min="3900" max="3900" customWidth="1" width="27.5703125"/>
    <col min="3901" max="3901" customWidth="1" width="27.5703125"/>
    <col min="3902" max="3902" customWidth="1" width="27.5703125"/>
    <col min="3903" max="3903" customWidth="1" width="27.5703125"/>
    <col min="3904" max="3904" customWidth="1" width="27.5703125"/>
    <col min="3905" max="3905" customWidth="1" width="27.5703125"/>
    <col min="3906" max="3906" customWidth="1" width="27.5703125"/>
    <col min="3907" max="3907" customWidth="1" width="27.5703125"/>
    <col min="3908" max="3908" customWidth="1" width="27.5703125"/>
    <col min="3909" max="3909" customWidth="1" width="27.5703125"/>
    <col min="3910" max="3910" customWidth="1" width="27.5703125"/>
    <col min="3911" max="3911" customWidth="1" width="27.5703125"/>
    <col min="3912" max="3912" customWidth="1" width="27.5703125"/>
    <col min="3913" max="3913" customWidth="1" width="27.5703125"/>
    <col min="3914" max="3914" customWidth="1" width="27.5703125"/>
    <col min="3915" max="3915" customWidth="1" width="27.5703125"/>
    <col min="3916" max="3916" customWidth="1" width="27.5703125"/>
    <col min="3917" max="3917" customWidth="1" width="27.5703125"/>
    <col min="3918" max="3918" customWidth="1" width="27.5703125"/>
    <col min="3919" max="3919" customWidth="1" width="27.5703125"/>
    <col min="3920" max="3920" customWidth="1" width="27.5703125"/>
    <col min="3921" max="3921" customWidth="1" width="27.5703125"/>
    <col min="3922" max="3922" customWidth="1" width="27.5703125"/>
    <col min="3923" max="3923" customWidth="1" width="27.5703125"/>
    <col min="3924" max="3924" customWidth="1" width="27.5703125"/>
    <col min="3925" max="3925" customWidth="1" width="27.5703125"/>
    <col min="3926" max="3926" customWidth="1" width="27.5703125"/>
    <col min="3927" max="3927" customWidth="1" width="27.5703125"/>
    <col min="3928" max="3928" customWidth="1" width="27.5703125"/>
    <col min="3929" max="3929" customWidth="1" width="27.5703125"/>
    <col min="3930" max="3930" customWidth="1" width="27.5703125"/>
    <col min="3931" max="3931" customWidth="1" width="27.5703125"/>
    <col min="3932" max="3932" customWidth="1" width="27.5703125"/>
    <col min="3933" max="3933" customWidth="1" width="27.5703125"/>
    <col min="3934" max="3934" customWidth="1" width="27.5703125"/>
    <col min="3935" max="3935" customWidth="1" width="27.5703125"/>
    <col min="3936" max="3936" customWidth="1" width="27.5703125"/>
    <col min="3937" max="3937" customWidth="1" width="27.5703125"/>
    <col min="3938" max="3938" customWidth="1" width="27.5703125"/>
    <col min="3939" max="3939" customWidth="1" width="27.5703125"/>
    <col min="3940" max="3940" customWidth="1" width="27.5703125"/>
    <col min="3941" max="3941" customWidth="1" width="27.5703125"/>
    <col min="3942" max="3942" customWidth="1" width="27.5703125"/>
    <col min="3943" max="3943" customWidth="1" width="27.5703125"/>
    <col min="3944" max="3944" customWidth="1" width="27.5703125"/>
    <col min="3945" max="3945" customWidth="1" width="27.5703125"/>
    <col min="3946" max="3946" customWidth="1" width="27.5703125"/>
    <col min="3947" max="3947" customWidth="1" width="27.5703125"/>
    <col min="3948" max="3948" customWidth="1" width="27.5703125"/>
    <col min="3949" max="3949" customWidth="1" width="27.5703125"/>
    <col min="3950" max="3950" customWidth="1" width="27.5703125"/>
    <col min="3951" max="3951" customWidth="1" width="27.5703125"/>
    <col min="3952" max="3952" customWidth="1" width="27.5703125"/>
    <col min="3953" max="3953" customWidth="1" width="27.5703125"/>
    <col min="3954" max="3954" customWidth="1" width="27.5703125"/>
    <col min="3955" max="3955" customWidth="1" width="27.5703125"/>
    <col min="3956" max="3956" customWidth="1" width="27.5703125"/>
    <col min="3957" max="3957" customWidth="1" width="27.5703125"/>
    <col min="3958" max="3958" customWidth="1" width="27.5703125"/>
    <col min="3959" max="3959" customWidth="1" width="27.5703125"/>
    <col min="3960" max="3960" customWidth="1" width="27.5703125"/>
    <col min="3961" max="3961" customWidth="1" width="27.5703125"/>
    <col min="3962" max="3962" customWidth="1" width="27.5703125"/>
    <col min="3963" max="3963" customWidth="1" width="27.5703125"/>
    <col min="3964" max="3964" customWidth="1" width="27.5703125"/>
    <col min="3965" max="3965" customWidth="1" width="27.5703125"/>
    <col min="3966" max="3966" customWidth="1" width="27.5703125"/>
    <col min="3967" max="3967" customWidth="1" width="27.5703125"/>
    <col min="3968" max="3968" customWidth="1" width="27.5703125"/>
    <col min="3969" max="3969" customWidth="1" width="27.5703125"/>
    <col min="3970" max="3970" customWidth="1" width="27.5703125"/>
    <col min="3971" max="3971" customWidth="1" width="27.5703125"/>
    <col min="3972" max="3972" customWidth="1" width="27.5703125"/>
    <col min="3973" max="3973" customWidth="1" width="27.5703125"/>
    <col min="3974" max="3974" customWidth="1" width="27.5703125"/>
    <col min="3975" max="3975" customWidth="1" width="27.5703125"/>
    <col min="3976" max="3976" customWidth="1" width="27.5703125"/>
    <col min="3977" max="3977" customWidth="1" width="27.5703125"/>
    <col min="3978" max="3978" customWidth="1" width="27.5703125"/>
    <col min="3979" max="3979" customWidth="1" width="27.5703125"/>
    <col min="3980" max="3980" customWidth="1" width="27.5703125"/>
    <col min="3981" max="3981" customWidth="1" width="27.5703125"/>
    <col min="3982" max="3982" customWidth="1" width="27.5703125"/>
    <col min="3983" max="3983" customWidth="1" width="27.5703125"/>
    <col min="3984" max="3984" customWidth="1" width="27.5703125"/>
    <col min="3985" max="3985" customWidth="1" width="27.5703125"/>
    <col min="3986" max="3986" customWidth="1" width="27.5703125"/>
    <col min="3987" max="3987" customWidth="1" width="27.5703125"/>
    <col min="3988" max="3988" customWidth="1" width="27.5703125"/>
    <col min="3989" max="3989" customWidth="1" width="27.5703125"/>
    <col min="3990" max="3990" customWidth="1" width="27.5703125"/>
    <col min="3991" max="3991" customWidth="1" width="27.5703125"/>
    <col min="3992" max="3992" customWidth="1" width="27.5703125"/>
    <col min="3993" max="3993" customWidth="1" width="27.5703125"/>
    <col min="3994" max="3994" customWidth="1" width="27.5703125"/>
    <col min="3995" max="3995" customWidth="1" width="27.5703125"/>
    <col min="3996" max="3996" customWidth="1" width="27.5703125"/>
    <col min="3997" max="3997" customWidth="1" width="27.5703125"/>
    <col min="3998" max="3998" customWidth="1" width="27.5703125"/>
    <col min="3999" max="3999" customWidth="1" width="27.5703125"/>
    <col min="4000" max="4000" customWidth="1" width="27.5703125"/>
    <col min="4001" max="4001" customWidth="1" width="27.5703125"/>
    <col min="4002" max="4002" customWidth="1" width="27.5703125"/>
    <col min="4003" max="4003" customWidth="1" width="27.5703125"/>
    <col min="4004" max="4004" customWidth="1" width="27.5703125"/>
    <col min="4005" max="4005" customWidth="1" width="27.5703125"/>
    <col min="4006" max="4006" customWidth="1" width="27.5703125"/>
    <col min="4007" max="4007" customWidth="1" width="27.5703125"/>
    <col min="4008" max="4008" customWidth="1" width="27.5703125"/>
    <col min="4009" max="4009" customWidth="1" width="27.5703125"/>
    <col min="4010" max="4010" customWidth="1" width="27.5703125"/>
    <col min="4011" max="4011" customWidth="1" width="27.5703125"/>
    <col min="4012" max="4012" customWidth="1" width="27.5703125"/>
    <col min="4013" max="4013" customWidth="1" width="27.5703125"/>
    <col min="4014" max="4014" customWidth="1" width="27.5703125"/>
    <col min="4015" max="4015" customWidth="1" width="27.5703125"/>
    <col min="4016" max="4016" customWidth="1" width="27.5703125"/>
    <col min="4017" max="4017" customWidth="1" width="27.5703125"/>
    <col min="4018" max="4018" customWidth="1" width="27.5703125"/>
    <col min="4019" max="4019" customWidth="1" width="27.5703125"/>
    <col min="4020" max="4020" customWidth="1" width="27.5703125"/>
    <col min="4021" max="4021" customWidth="1" width="27.5703125"/>
    <col min="4022" max="4022" customWidth="1" width="27.5703125"/>
    <col min="4023" max="4023" customWidth="1" width="27.5703125"/>
    <col min="4024" max="4024" customWidth="1" width="27.5703125"/>
    <col min="4025" max="4025" customWidth="1" width="27.5703125"/>
    <col min="4026" max="4026" customWidth="1" width="27.5703125"/>
    <col min="4027" max="4027" customWidth="1" width="27.5703125"/>
    <col min="4028" max="4028" customWidth="1" width="27.5703125"/>
    <col min="4029" max="4029" customWidth="1" width="27.5703125"/>
    <col min="4030" max="4030" customWidth="1" width="27.5703125"/>
    <col min="4031" max="4031" customWidth="1" width="27.5703125"/>
    <col min="4032" max="4032" customWidth="1" width="27.5703125"/>
    <col min="4033" max="4033" customWidth="1" width="27.5703125"/>
    <col min="4034" max="4034" customWidth="1" width="27.5703125"/>
    <col min="4035" max="4035" customWidth="1" width="27.5703125"/>
    <col min="4036" max="4036" customWidth="1" width="27.5703125"/>
    <col min="4037" max="4037" customWidth="1" width="27.5703125"/>
    <col min="4038" max="4038" customWidth="1" width="27.5703125"/>
    <col min="4039" max="4039" customWidth="1" width="27.5703125"/>
    <col min="4040" max="4040" customWidth="1" width="27.5703125"/>
    <col min="4041" max="4041" customWidth="1" width="27.5703125"/>
    <col min="4042" max="4042" customWidth="1" width="27.5703125"/>
    <col min="4043" max="4043" customWidth="1" width="27.5703125"/>
    <col min="4044" max="4044" customWidth="1" width="27.5703125"/>
    <col min="4045" max="4045" customWidth="1" width="27.5703125"/>
    <col min="4046" max="4046" customWidth="1" width="27.5703125"/>
    <col min="4047" max="4047" customWidth="1" width="27.5703125"/>
    <col min="4048" max="4048" customWidth="1" width="27.5703125"/>
    <col min="4049" max="4049" customWidth="1" width="27.5703125"/>
    <col min="4050" max="4050" customWidth="1" width="27.5703125"/>
    <col min="4051" max="4051" customWidth="1" width="27.5703125"/>
    <col min="4052" max="4052" customWidth="1" width="27.5703125"/>
    <col min="4053" max="4053" customWidth="1" width="27.5703125"/>
    <col min="4054" max="4054" customWidth="1" width="27.5703125"/>
    <col min="4055" max="4055" customWidth="1" width="27.5703125"/>
    <col min="4056" max="4056" customWidth="1" width="27.5703125"/>
    <col min="4057" max="4057" customWidth="1" width="27.5703125"/>
    <col min="4058" max="4058" customWidth="1" width="27.5703125"/>
    <col min="4059" max="4059" customWidth="1" width="27.5703125"/>
    <col min="4060" max="4060" customWidth="1" width="27.5703125"/>
    <col min="4061" max="4061" customWidth="1" width="27.5703125"/>
    <col min="4062" max="4062" customWidth="1" width="27.5703125"/>
    <col min="4063" max="4063" customWidth="1" width="27.5703125"/>
    <col min="4064" max="4064" customWidth="1" width="27.5703125"/>
    <col min="4065" max="4065" customWidth="1" width="27.5703125"/>
    <col min="4066" max="4066" customWidth="1" width="27.5703125"/>
    <col min="4067" max="4067" customWidth="1" width="27.5703125"/>
    <col min="4068" max="4068" customWidth="1" width="27.5703125"/>
    <col min="4069" max="4069" customWidth="1" width="27.5703125"/>
    <col min="4070" max="4070" customWidth="1" width="27.5703125"/>
    <col min="4071" max="4071" customWidth="1" width="27.5703125"/>
    <col min="4072" max="4072" customWidth="1" width="27.5703125"/>
    <col min="4073" max="4073" customWidth="1" width="27.5703125"/>
    <col min="4074" max="4074" customWidth="1" width="27.5703125"/>
    <col min="4075" max="4075" customWidth="1" width="27.5703125"/>
    <col min="4076" max="4076" customWidth="1" width="27.5703125"/>
    <col min="4077" max="4077" customWidth="1" width="27.5703125"/>
    <col min="4078" max="4078" customWidth="1" width="27.5703125"/>
    <col min="4079" max="4079" customWidth="1" width="27.5703125"/>
    <col min="4080" max="4080" customWidth="1" width="27.5703125"/>
    <col min="4081" max="4081" customWidth="1" width="27.5703125"/>
    <col min="4082" max="4082" customWidth="1" width="27.5703125"/>
    <col min="4083" max="4083" customWidth="1" width="27.5703125"/>
    <col min="4084" max="4084" customWidth="1" width="27.5703125"/>
    <col min="4085" max="4085" customWidth="1" width="27.5703125"/>
    <col min="4086" max="4086" customWidth="1" width="27.5703125"/>
    <col min="4087" max="4087" customWidth="1" width="27.5703125"/>
    <col min="4088" max="4088" customWidth="1" width="27.5703125"/>
    <col min="4089" max="4089" customWidth="1" width="27.5703125"/>
    <col min="4090" max="4090" customWidth="1" width="27.5703125"/>
    <col min="4091" max="4091" customWidth="1" width="27.5703125"/>
    <col min="4092" max="4092" customWidth="1" width="27.5703125"/>
    <col min="4093" max="4093" customWidth="1" width="27.5703125"/>
    <col min="4094" max="4094" customWidth="1" width="27.5703125"/>
    <col min="4095" max="4095" customWidth="1" width="27.5703125"/>
    <col min="4096" max="4096" customWidth="1" width="27.5703125"/>
    <col min="4097" max="4097" customWidth="1" width="27.5703125"/>
    <col min="4098" max="4098" customWidth="1" width="27.5703125"/>
    <col min="4099" max="4099" customWidth="1" width="27.5703125"/>
    <col min="4100" max="4100" customWidth="1" width="27.5703125"/>
    <col min="4101" max="4101" customWidth="1" width="27.5703125"/>
    <col min="4102" max="4102" customWidth="1" width="27.5703125"/>
    <col min="4103" max="4103" customWidth="1" width="27.5703125"/>
    <col min="4104" max="4104" customWidth="1" width="27.5703125"/>
    <col min="4105" max="4105" customWidth="1" width="27.5703125"/>
    <col min="4106" max="4106" customWidth="1" width="27.5703125"/>
    <col min="4107" max="4107" customWidth="1" width="27.5703125"/>
    <col min="4108" max="4108" customWidth="1" width="27.5703125"/>
    <col min="4109" max="4109" customWidth="1" width="27.5703125"/>
    <col min="4110" max="4110" customWidth="1" width="27.5703125"/>
    <col min="4111" max="4111" customWidth="1" width="27.5703125"/>
    <col min="4112" max="4112" customWidth="1" width="27.5703125"/>
    <col min="4113" max="4113" customWidth="1" width="27.5703125"/>
    <col min="4114" max="4114" customWidth="1" width="27.5703125"/>
    <col min="4115" max="4115" customWidth="1" width="27.5703125"/>
    <col min="4116" max="4116" customWidth="1" width="27.5703125"/>
    <col min="4117" max="4117" customWidth="1" width="27.5703125"/>
    <col min="4118" max="4118" customWidth="1" width="27.5703125"/>
    <col min="4119" max="4119" customWidth="1" width="27.5703125"/>
    <col min="4120" max="4120" customWidth="1" width="27.5703125"/>
    <col min="4121" max="4121" customWidth="1" width="27.5703125"/>
    <col min="4122" max="4122" customWidth="1" width="27.5703125"/>
    <col min="4123" max="4123" customWidth="1" width="27.5703125"/>
    <col min="4124" max="4124" customWidth="1" width="27.5703125"/>
    <col min="4125" max="4125" customWidth="1" width="27.5703125"/>
    <col min="4126" max="4126" customWidth="1" width="27.5703125"/>
    <col min="4127" max="4127" customWidth="1" width="27.5703125"/>
    <col min="4128" max="4128" customWidth="1" width="27.5703125"/>
    <col min="4129" max="4129" customWidth="1" width="27.5703125"/>
    <col min="4130" max="4130" customWidth="1" width="27.5703125"/>
    <col min="4131" max="4131" customWidth="1" width="27.5703125"/>
    <col min="4132" max="4132" customWidth="1" width="27.5703125"/>
    <col min="4133" max="4133" customWidth="1" width="27.5703125"/>
    <col min="4134" max="4134" customWidth="1" width="27.5703125"/>
    <col min="4135" max="4135" customWidth="1" width="27.5703125"/>
    <col min="4136" max="4136" customWidth="1" width="27.5703125"/>
    <col min="4137" max="4137" customWidth="1" width="27.5703125"/>
    <col min="4138" max="4138" customWidth="1" width="27.5703125"/>
    <col min="4139" max="4139" customWidth="1" width="27.5703125"/>
    <col min="4140" max="4140" customWidth="1" width="27.5703125"/>
    <col min="4141" max="4141" customWidth="1" width="27.5703125"/>
    <col min="4142" max="4142" customWidth="1" width="27.5703125"/>
    <col min="4143" max="4143" customWidth="1" width="27.5703125"/>
    <col min="4144" max="4144" customWidth="1" width="27.5703125"/>
    <col min="4145" max="4145" customWidth="1" width="27.5703125"/>
    <col min="4146" max="4146" customWidth="1" width="27.5703125"/>
    <col min="4147" max="4147" customWidth="1" width="27.5703125"/>
    <col min="4148" max="4148" customWidth="1" width="27.5703125"/>
    <col min="4149" max="4149" customWidth="1" width="27.5703125"/>
    <col min="4150" max="4150" customWidth="1" width="27.5703125"/>
    <col min="4151" max="4151" customWidth="1" width="27.5703125"/>
    <col min="4152" max="4152" customWidth="1" width="27.5703125"/>
    <col min="4153" max="4153" customWidth="1" width="27.5703125"/>
    <col min="4154" max="4154" customWidth="1" width="27.5703125"/>
    <col min="4155" max="4155" customWidth="1" width="27.5703125"/>
    <col min="4156" max="4156" customWidth="1" width="27.5703125"/>
    <col min="4157" max="4157" customWidth="1" width="27.5703125"/>
    <col min="4158" max="4158" customWidth="1" width="27.5703125"/>
    <col min="4159" max="4159" customWidth="1" width="27.5703125"/>
    <col min="4160" max="4160" customWidth="1" width="27.5703125"/>
    <col min="4161" max="4161" customWidth="1" width="27.5703125"/>
    <col min="4162" max="4162" customWidth="1" width="27.5703125"/>
    <col min="4163" max="4163" customWidth="1" width="27.5703125"/>
    <col min="4164" max="4164" customWidth="1" width="27.5703125"/>
    <col min="4165" max="4165" customWidth="1" width="27.5703125"/>
    <col min="4166" max="4166" customWidth="1" width="27.5703125"/>
    <col min="4167" max="4167" customWidth="1" width="27.5703125"/>
    <col min="4168" max="4168" customWidth="1" width="27.5703125"/>
    <col min="4169" max="4169" customWidth="1" width="27.5703125"/>
    <col min="4170" max="4170" customWidth="1" width="27.5703125"/>
    <col min="4171" max="4171" customWidth="1" width="27.5703125"/>
    <col min="4172" max="4172" customWidth="1" width="27.5703125"/>
    <col min="4173" max="4173" customWidth="1" width="27.5703125"/>
    <col min="4174" max="4174" customWidth="1" width="27.5703125"/>
    <col min="4175" max="4175" customWidth="1" width="27.5703125"/>
    <col min="4176" max="4176" customWidth="1" width="27.5703125"/>
    <col min="4177" max="4177" customWidth="1" width="27.5703125"/>
    <col min="4178" max="4178" customWidth="1" width="27.5703125"/>
    <col min="4179" max="4179" customWidth="1" width="27.5703125"/>
    <col min="4180" max="4180" customWidth="1" width="27.5703125"/>
    <col min="4181" max="4181" customWidth="1" width="27.5703125"/>
    <col min="4182" max="4182" customWidth="1" width="27.5703125"/>
    <col min="4183" max="4183" customWidth="1" width="27.5703125"/>
    <col min="4184" max="4184" customWidth="1" width="27.5703125"/>
    <col min="4185" max="4185" customWidth="1" width="27.5703125"/>
    <col min="4186" max="4186" customWidth="1" width="27.5703125"/>
    <col min="4187" max="4187" customWidth="1" width="27.5703125"/>
    <col min="4188" max="4188" customWidth="1" width="27.5703125"/>
    <col min="4189" max="4189" customWidth="1" width="27.5703125"/>
    <col min="4190" max="4190" customWidth="1" width="27.5703125"/>
    <col min="4191" max="4191" customWidth="1" width="27.5703125"/>
    <col min="4192" max="4192" customWidth="1" width="27.5703125"/>
    <col min="4193" max="4193" customWidth="1" width="27.5703125"/>
    <col min="4194" max="4194" customWidth="1" width="27.5703125"/>
    <col min="4195" max="4195" customWidth="1" width="27.5703125"/>
    <col min="4196" max="4196" customWidth="1" width="27.5703125"/>
    <col min="4197" max="4197" customWidth="1" width="27.5703125"/>
    <col min="4198" max="4198" customWidth="1" width="27.5703125"/>
    <col min="4199" max="4199" customWidth="1" width="27.5703125"/>
    <col min="4200" max="4200" customWidth="1" width="27.5703125"/>
    <col min="4201" max="4201" customWidth="1" width="27.5703125"/>
    <col min="4202" max="4202" customWidth="1" width="27.5703125"/>
    <col min="4203" max="4203" customWidth="1" width="27.5703125"/>
    <col min="4204" max="4204" customWidth="1" width="27.5703125"/>
    <col min="4205" max="4205" customWidth="1" width="27.5703125"/>
    <col min="4206" max="4206" customWidth="1" width="27.5703125"/>
    <col min="4207" max="4207" customWidth="1" width="27.5703125"/>
    <col min="4208" max="4208" customWidth="1" width="27.5703125"/>
    <col min="4209" max="4209" customWidth="1" width="27.5703125"/>
    <col min="4210" max="4210" customWidth="1" width="27.5703125"/>
    <col min="4211" max="4211" customWidth="1" width="27.5703125"/>
    <col min="4212" max="4212" customWidth="1" width="27.5703125"/>
    <col min="4213" max="4213" customWidth="1" width="27.5703125"/>
    <col min="4214" max="4214" customWidth="1" width="27.5703125"/>
    <col min="4215" max="4215" customWidth="1" width="27.5703125"/>
    <col min="4216" max="4216" customWidth="1" width="27.5703125"/>
    <col min="4217" max="4217" customWidth="1" width="27.5703125"/>
    <col min="4218" max="4218" customWidth="1" width="27.5703125"/>
    <col min="4219" max="4219" customWidth="1" width="27.5703125"/>
    <col min="4220" max="4220" customWidth="1" width="27.5703125"/>
    <col min="4221" max="4221" customWidth="1" width="27.5703125"/>
    <col min="4222" max="4222" customWidth="1" width="27.5703125"/>
    <col min="4223" max="4223" customWidth="1" width="27.5703125"/>
    <col min="4224" max="4224" customWidth="1" width="27.5703125"/>
    <col min="4225" max="4225" customWidth="1" width="27.5703125"/>
    <col min="4226" max="4226" customWidth="1" width="27.5703125"/>
    <col min="4227" max="4227" customWidth="1" width="27.5703125"/>
    <col min="4228" max="4228" customWidth="1" width="27.5703125"/>
    <col min="4229" max="4229" customWidth="1" width="27.5703125"/>
    <col min="4230" max="4230" customWidth="1" width="27.5703125"/>
    <col min="4231" max="4231" customWidth="1" width="27.5703125"/>
    <col min="4232" max="4232" customWidth="1" width="27.5703125"/>
    <col min="4233" max="4233" customWidth="1" width="27.5703125"/>
    <col min="4234" max="4234" customWidth="1" width="27.5703125"/>
    <col min="4235" max="4235" customWidth="1" width="27.5703125"/>
    <col min="4236" max="4236" customWidth="1" width="27.5703125"/>
    <col min="4237" max="4237" customWidth="1" width="27.5703125"/>
    <col min="4238" max="4238" customWidth="1" width="27.5703125"/>
    <col min="4239" max="4239" customWidth="1" width="27.5703125"/>
    <col min="4240" max="4240" customWidth="1" width="27.5703125"/>
    <col min="4241" max="4241" customWidth="1" width="27.5703125"/>
    <col min="4242" max="4242" customWidth="1" width="27.5703125"/>
    <col min="4243" max="4243" customWidth="1" width="27.5703125"/>
    <col min="4244" max="4244" customWidth="1" width="27.5703125"/>
    <col min="4245" max="4245" customWidth="1" width="27.5703125"/>
    <col min="4246" max="4246" customWidth="1" width="27.5703125"/>
    <col min="4247" max="4247" customWidth="1" width="27.5703125"/>
    <col min="4248" max="4248" customWidth="1" width="27.5703125"/>
    <col min="4249" max="4249" customWidth="1" width="27.5703125"/>
    <col min="4250" max="4250" customWidth="1" width="27.5703125"/>
    <col min="4251" max="4251" customWidth="1" width="27.5703125"/>
    <col min="4252" max="4252" customWidth="1" width="27.5703125"/>
    <col min="4253" max="4253" customWidth="1" width="27.5703125"/>
    <col min="4254" max="4254" customWidth="1" width="27.5703125"/>
    <col min="4255" max="4255" customWidth="1" width="27.5703125"/>
    <col min="4256" max="4256" customWidth="1" width="27.5703125"/>
    <col min="4257" max="4257" customWidth="1" width="27.5703125"/>
    <col min="4258" max="4258" customWidth="1" width="27.5703125"/>
    <col min="4259" max="4259" customWidth="1" width="27.5703125"/>
    <col min="4260" max="4260" customWidth="1" width="27.5703125"/>
    <col min="4261" max="4261" customWidth="1" width="27.5703125"/>
    <col min="4262" max="4262" customWidth="1" width="27.5703125"/>
    <col min="4263" max="4263" customWidth="1" width="27.5703125"/>
    <col min="4264" max="4264" customWidth="1" width="27.5703125"/>
    <col min="4265" max="4265" customWidth="1" width="27.5703125"/>
    <col min="4266" max="4266" customWidth="1" width="27.5703125"/>
    <col min="4267" max="4267" customWidth="1" width="27.5703125"/>
    <col min="4268" max="4268" customWidth="1" width="27.5703125"/>
    <col min="4269" max="4269" customWidth="1" width="27.5703125"/>
    <col min="4270" max="4270" customWidth="1" width="27.5703125"/>
    <col min="4271" max="4271" customWidth="1" width="27.5703125"/>
    <col min="4272" max="4272" customWidth="1" width="27.5703125"/>
    <col min="4273" max="4273" customWidth="1" width="27.5703125"/>
    <col min="4274" max="4274" customWidth="1" width="27.5703125"/>
    <col min="4275" max="4275" customWidth="1" width="27.5703125"/>
    <col min="4276" max="4276" customWidth="1" width="27.5703125"/>
    <col min="4277" max="4277" customWidth="1" width="27.5703125"/>
    <col min="4278" max="4278" customWidth="1" width="27.5703125"/>
    <col min="4279" max="4279" customWidth="1" width="27.5703125"/>
    <col min="4280" max="4280" customWidth="1" width="27.5703125"/>
    <col min="4281" max="4281" customWidth="1" width="27.5703125"/>
    <col min="4282" max="4282" customWidth="1" width="27.5703125"/>
    <col min="4283" max="4283" customWidth="1" width="27.5703125"/>
    <col min="4284" max="4284" customWidth="1" width="27.5703125"/>
    <col min="4285" max="4285" customWidth="1" width="27.5703125"/>
    <col min="4286" max="4286" customWidth="1" width="27.5703125"/>
    <col min="4287" max="4287" customWidth="1" width="27.5703125"/>
    <col min="4288" max="4288" customWidth="1" width="27.5703125"/>
    <col min="4289" max="4289" customWidth="1" width="27.5703125"/>
    <col min="4290" max="4290" customWidth="1" width="27.5703125"/>
    <col min="4291" max="4291" customWidth="1" width="27.5703125"/>
    <col min="4292" max="4292" customWidth="1" width="27.5703125"/>
    <col min="4293" max="4293" customWidth="1" width="27.5703125"/>
    <col min="4294" max="4294" customWidth="1" width="27.5703125"/>
    <col min="4295" max="4295" customWidth="1" width="27.5703125"/>
    <col min="4296" max="4296" customWidth="1" width="27.5703125"/>
    <col min="4297" max="4297" customWidth="1" width="27.5703125"/>
    <col min="4298" max="4298" customWidth="1" width="27.5703125"/>
    <col min="4299" max="4299" customWidth="1" width="27.5703125"/>
    <col min="4300" max="4300" customWidth="1" width="27.5703125"/>
    <col min="4301" max="4301" customWidth="1" width="27.5703125"/>
    <col min="4302" max="4302" customWidth="1" width="27.5703125"/>
    <col min="4303" max="4303" customWidth="1" width="27.5703125"/>
    <col min="4304" max="4304" customWidth="1" width="27.5703125"/>
    <col min="4305" max="4305" customWidth="1" width="27.5703125"/>
    <col min="4306" max="4306" customWidth="1" width="27.5703125"/>
    <col min="4307" max="4307" customWidth="1" width="27.5703125"/>
    <col min="4308" max="4308" customWidth="1" width="27.5703125"/>
    <col min="4309" max="4309" customWidth="1" width="27.5703125"/>
    <col min="4310" max="4310" customWidth="1" width="27.5703125"/>
    <col min="4311" max="4311" customWidth="1" width="27.5703125"/>
    <col min="4312" max="4312" customWidth="1" width="27.5703125"/>
    <col min="4313" max="4313" customWidth="1" width="27.5703125"/>
    <col min="4314" max="4314" customWidth="1" width="27.5703125"/>
    <col min="4315" max="4315" customWidth="1" width="27.5703125"/>
    <col min="4316" max="4316" customWidth="1" width="27.5703125"/>
    <col min="4317" max="4317" customWidth="1" width="27.5703125"/>
    <col min="4318" max="4318" customWidth="1" width="27.5703125"/>
    <col min="4319" max="4319" customWidth="1" width="27.5703125"/>
    <col min="4320" max="4320" customWidth="1" width="27.5703125"/>
    <col min="4321" max="4321" customWidth="1" width="27.5703125"/>
    <col min="4322" max="4322" customWidth="1" width="27.5703125"/>
    <col min="4323" max="4323" customWidth="1" width="27.5703125"/>
    <col min="4324" max="4324" customWidth="1" width="27.5703125"/>
    <col min="4325" max="4325" customWidth="1" width="27.5703125"/>
    <col min="4326" max="4326" customWidth="1" width="27.5703125"/>
    <col min="4327" max="4327" customWidth="1" width="27.5703125"/>
    <col min="4328" max="4328" customWidth="1" width="27.5703125"/>
    <col min="4329" max="4329" customWidth="1" width="27.5703125"/>
    <col min="4330" max="4330" customWidth="1" width="27.5703125"/>
    <col min="4331" max="4331" customWidth="1" width="27.5703125"/>
    <col min="4332" max="4332" customWidth="1" width="27.5703125"/>
    <col min="4333" max="4333" customWidth="1" width="27.5703125"/>
    <col min="4334" max="4334" customWidth="1" width="27.5703125"/>
    <col min="4335" max="4335" customWidth="1" width="27.5703125"/>
    <col min="4336" max="4336" customWidth="1" width="27.5703125"/>
    <col min="4337" max="4337" customWidth="1" width="27.5703125"/>
    <col min="4338" max="4338" customWidth="1" width="27.5703125"/>
    <col min="4339" max="4339" customWidth="1" width="27.5703125"/>
    <col min="4340" max="4340" customWidth="1" width="27.5703125"/>
    <col min="4341" max="4341" customWidth="1" width="27.5703125"/>
    <col min="4342" max="4342" customWidth="1" width="27.5703125"/>
    <col min="4343" max="4343" customWidth="1" width="27.5703125"/>
    <col min="4344" max="4344" customWidth="1" width="27.5703125"/>
    <col min="4345" max="4345" customWidth="1" width="27.5703125"/>
    <col min="4346" max="4346" customWidth="1" width="27.5703125"/>
    <col min="4347" max="4347" customWidth="1" width="27.5703125"/>
    <col min="4348" max="4348" customWidth="1" width="27.5703125"/>
    <col min="4349" max="4349" customWidth="1" width="27.5703125"/>
    <col min="4350" max="4350" customWidth="1" width="27.5703125"/>
    <col min="4351" max="4351" customWidth="1" width="27.5703125"/>
    <col min="4352" max="4352" customWidth="1" width="27.5703125"/>
    <col min="4353" max="4353" customWidth="1" width="27.5703125"/>
    <col min="4354" max="4354" customWidth="1" width="27.5703125"/>
    <col min="4355" max="4355" customWidth="1" width="27.5703125"/>
    <col min="4356" max="4356" customWidth="1" width="27.5703125"/>
    <col min="4357" max="4357" customWidth="1" width="27.5703125"/>
    <col min="4358" max="4358" customWidth="1" width="27.5703125"/>
    <col min="4359" max="4359" customWidth="1" width="27.5703125"/>
    <col min="4360" max="4360" customWidth="1" width="27.5703125"/>
    <col min="4361" max="4361" customWidth="1" width="27.5703125"/>
    <col min="4362" max="4362" customWidth="1" width="27.5703125"/>
    <col min="4363" max="4363" customWidth="1" width="27.5703125"/>
    <col min="4364" max="4364" customWidth="1" width="27.5703125"/>
    <col min="4365" max="4365" customWidth="1" width="27.5703125"/>
    <col min="4366" max="4366" customWidth="1" width="27.5703125"/>
    <col min="4367" max="4367" customWidth="1" width="27.5703125"/>
    <col min="4368" max="4368" customWidth="1" width="27.5703125"/>
    <col min="4369" max="4369" customWidth="1" width="27.5703125"/>
    <col min="4370" max="4370" customWidth="1" width="27.5703125"/>
    <col min="4371" max="4371" customWidth="1" width="27.5703125"/>
    <col min="4372" max="4372" customWidth="1" width="27.5703125"/>
    <col min="4373" max="4373" customWidth="1" width="27.5703125"/>
    <col min="4374" max="4374" customWidth="1" width="27.5703125"/>
    <col min="4375" max="4375" customWidth="1" width="27.5703125"/>
    <col min="4376" max="4376" customWidth="1" width="27.5703125"/>
    <col min="4377" max="4377" customWidth="1" width="27.5703125"/>
    <col min="4378" max="4378" customWidth="1" width="27.5703125"/>
    <col min="4379" max="4379" customWidth="1" width="27.5703125"/>
    <col min="4380" max="4380" customWidth="1" width="27.5703125"/>
    <col min="4381" max="4381" customWidth="1" width="27.5703125"/>
    <col min="4382" max="4382" customWidth="1" width="27.5703125"/>
    <col min="4383" max="4383" customWidth="1" width="27.5703125"/>
    <col min="4384" max="4384" customWidth="1" width="27.5703125"/>
    <col min="4385" max="4385" customWidth="1" width="27.5703125"/>
    <col min="4386" max="4386" customWidth="1" width="27.5703125"/>
    <col min="4387" max="4387" customWidth="1" width="27.5703125"/>
    <col min="4388" max="4388" customWidth="1" width="27.5703125"/>
    <col min="4389" max="4389" customWidth="1" width="27.5703125"/>
    <col min="4390" max="4390" customWidth="1" width="27.5703125"/>
    <col min="4391" max="4391" customWidth="1" width="27.5703125"/>
    <col min="4392" max="4392" customWidth="1" width="27.5703125"/>
    <col min="4393" max="4393" customWidth="1" width="27.5703125"/>
    <col min="4394" max="4394" customWidth="1" width="27.5703125"/>
    <col min="4395" max="4395" customWidth="1" width="27.5703125"/>
    <col min="4396" max="4396" customWidth="1" width="27.5703125"/>
    <col min="4397" max="4397" customWidth="1" width="27.5703125"/>
    <col min="4398" max="4398" customWidth="1" width="27.5703125"/>
    <col min="4399" max="4399" customWidth="1" width="27.5703125"/>
    <col min="4400" max="4400" customWidth="1" width="27.5703125"/>
    <col min="4401" max="4401" customWidth="1" width="27.5703125"/>
    <col min="4402" max="4402" customWidth="1" width="27.5703125"/>
    <col min="4403" max="4403" customWidth="1" width="27.5703125"/>
    <col min="4404" max="4404" customWidth="1" width="27.5703125"/>
    <col min="4405" max="4405" customWidth="1" width="27.5703125"/>
    <col min="4406" max="4406" customWidth="1" width="27.5703125"/>
    <col min="4407" max="4407" customWidth="1" width="27.5703125"/>
    <col min="4408" max="4408" customWidth="1" width="27.5703125"/>
    <col min="4409" max="4409" customWidth="1" width="27.5703125"/>
    <col min="4410" max="4410" customWidth="1" width="27.5703125"/>
    <col min="4411" max="4411" customWidth="1" width="27.5703125"/>
    <col min="4412" max="4412" customWidth="1" width="27.5703125"/>
    <col min="4413" max="4413" customWidth="1" width="27.5703125"/>
    <col min="4414" max="4414" customWidth="1" width="27.5703125"/>
    <col min="4415" max="4415" customWidth="1" width="27.5703125"/>
    <col min="4416" max="4416" customWidth="1" width="27.5703125"/>
    <col min="4417" max="4417" customWidth="1" width="27.5703125"/>
    <col min="4418" max="4418" customWidth="1" width="27.5703125"/>
    <col min="4419" max="4419" customWidth="1" width="27.5703125"/>
    <col min="4420" max="4420" customWidth="1" width="27.5703125"/>
    <col min="4421" max="4421" customWidth="1" width="27.5703125"/>
    <col min="4422" max="4422" customWidth="1" width="27.5703125"/>
    <col min="4423" max="4423" customWidth="1" width="27.5703125"/>
    <col min="4424" max="4424" customWidth="1" width="27.5703125"/>
    <col min="4425" max="4425" customWidth="1" width="27.5703125"/>
    <col min="4426" max="4426" customWidth="1" width="27.5703125"/>
    <col min="4427" max="4427" customWidth="1" width="27.5703125"/>
    <col min="4428" max="4428" customWidth="1" width="27.5703125"/>
    <col min="4429" max="4429" customWidth="1" width="27.5703125"/>
    <col min="4430" max="4430" customWidth="1" width="27.5703125"/>
    <col min="4431" max="4431" customWidth="1" width="27.5703125"/>
    <col min="4432" max="4432" customWidth="1" width="27.5703125"/>
    <col min="4433" max="4433" customWidth="1" width="27.5703125"/>
    <col min="4434" max="4434" customWidth="1" width="27.5703125"/>
    <col min="4435" max="4435" customWidth="1" width="27.5703125"/>
    <col min="4436" max="4436" customWidth="1" width="27.5703125"/>
    <col min="4437" max="4437" customWidth="1" width="27.5703125"/>
    <col min="4438" max="4438" customWidth="1" width="27.5703125"/>
    <col min="4439" max="4439" customWidth="1" width="27.5703125"/>
    <col min="4440" max="4440" customWidth="1" width="27.5703125"/>
    <col min="4441" max="4441" customWidth="1" width="27.5703125"/>
    <col min="4442" max="4442" customWidth="1" width="27.5703125"/>
    <col min="4443" max="4443" customWidth="1" width="27.5703125"/>
    <col min="4444" max="4444" customWidth="1" width="27.5703125"/>
    <col min="4445" max="4445" customWidth="1" width="27.5703125"/>
    <col min="4446" max="4446" customWidth="1" width="27.5703125"/>
    <col min="4447" max="4447" customWidth="1" width="27.5703125"/>
    <col min="4448" max="4448" customWidth="1" width="27.5703125"/>
    <col min="4449" max="4449" customWidth="1" width="27.5703125"/>
    <col min="4450" max="4450" customWidth="1" width="27.5703125"/>
    <col min="4451" max="4451" customWidth="1" width="27.5703125"/>
    <col min="4452" max="4452" customWidth="1" width="27.5703125"/>
    <col min="4453" max="4453" customWidth="1" width="27.5703125"/>
    <col min="4454" max="4454" customWidth="1" width="27.5703125"/>
    <col min="4455" max="4455" customWidth="1" width="27.5703125"/>
    <col min="4456" max="4456" customWidth="1" width="27.5703125"/>
    <col min="4457" max="4457" customWidth="1" width="27.5703125"/>
    <col min="4458" max="4458" customWidth="1" width="27.5703125"/>
    <col min="4459" max="4459" customWidth="1" width="27.5703125"/>
    <col min="4460" max="4460" customWidth="1" width="27.5703125"/>
    <col min="4461" max="4461" customWidth="1" width="27.5703125"/>
    <col min="4462" max="4462" customWidth="1" width="27.5703125"/>
    <col min="4463" max="4463" customWidth="1" width="27.5703125"/>
    <col min="4464" max="4464" customWidth="1" width="27.5703125"/>
    <col min="4465" max="4465" customWidth="1" width="27.5703125"/>
    <col min="4466" max="4466" customWidth="1" width="27.5703125"/>
    <col min="4467" max="4467" customWidth="1" width="27.5703125"/>
    <col min="4468" max="4468" customWidth="1" width="27.5703125"/>
    <col min="4469" max="4469" customWidth="1" width="27.5703125"/>
    <col min="4470" max="4470" customWidth="1" width="27.5703125"/>
    <col min="4471" max="4471" customWidth="1" width="27.5703125"/>
    <col min="4472" max="4472" customWidth="1" width="27.5703125"/>
    <col min="4473" max="4473" customWidth="1" width="27.5703125"/>
    <col min="4474" max="4474" customWidth="1" width="27.5703125"/>
    <col min="4475" max="4475" customWidth="1" width="27.5703125"/>
    <col min="4476" max="4476" customWidth="1" width="27.5703125"/>
    <col min="4477" max="4477" customWidth="1" width="27.5703125"/>
    <col min="4478" max="4478" customWidth="1" width="27.5703125"/>
    <col min="4479" max="4479" customWidth="1" width="27.5703125"/>
    <col min="4480" max="4480" customWidth="1" width="27.5703125"/>
    <col min="4481" max="4481" customWidth="1" width="27.5703125"/>
    <col min="4482" max="4482" customWidth="1" width="27.5703125"/>
    <col min="4483" max="4483" customWidth="1" width="27.5703125"/>
    <col min="4484" max="4484" customWidth="1" width="27.5703125"/>
    <col min="4485" max="4485" customWidth="1" width="27.5703125"/>
    <col min="4486" max="4486" customWidth="1" width="27.5703125"/>
    <col min="4487" max="4487" customWidth="1" width="27.5703125"/>
    <col min="4488" max="4488" customWidth="1" width="27.5703125"/>
    <col min="4489" max="4489" customWidth="1" width="27.5703125"/>
    <col min="4490" max="4490" customWidth="1" width="27.5703125"/>
    <col min="4491" max="4491" customWidth="1" width="27.5703125"/>
    <col min="4492" max="4492" customWidth="1" width="27.5703125"/>
    <col min="4493" max="4493" customWidth="1" width="27.5703125"/>
    <col min="4494" max="4494" customWidth="1" width="27.5703125"/>
    <col min="4495" max="4495" customWidth="1" width="27.5703125"/>
    <col min="4496" max="4496" customWidth="1" width="27.5703125"/>
    <col min="4497" max="4497" customWidth="1" width="27.5703125"/>
    <col min="4498" max="4498" customWidth="1" width="27.5703125"/>
    <col min="4499" max="4499" customWidth="1" width="27.5703125"/>
    <col min="4500" max="4500" customWidth="1" width="27.5703125"/>
    <col min="4501" max="4501" customWidth="1" width="27.5703125"/>
    <col min="4502" max="4502" customWidth="1" width="27.5703125"/>
    <col min="4503" max="4503" customWidth="1" width="27.5703125"/>
    <col min="4504" max="4504" customWidth="1" width="27.5703125"/>
    <col min="4505" max="4505" customWidth="1" width="27.5703125"/>
    <col min="4506" max="4506" customWidth="1" width="27.5703125"/>
    <col min="4507" max="4507" customWidth="1" width="27.5703125"/>
    <col min="4508" max="4508" customWidth="1" width="27.5703125"/>
    <col min="4509" max="4509" customWidth="1" width="27.5703125"/>
    <col min="4510" max="4510" customWidth="1" width="27.5703125"/>
    <col min="4511" max="4511" customWidth="1" width="27.5703125"/>
    <col min="4512" max="4512" customWidth="1" width="27.5703125"/>
    <col min="4513" max="4513" customWidth="1" width="27.5703125"/>
    <col min="4514" max="4514" customWidth="1" width="27.5703125"/>
    <col min="4515" max="4515" customWidth="1" width="27.5703125"/>
    <col min="4516" max="4516" customWidth="1" width="27.5703125"/>
    <col min="4517" max="4517" customWidth="1" width="27.5703125"/>
    <col min="4518" max="4518" customWidth="1" width="27.5703125"/>
    <col min="4519" max="4519" customWidth="1" width="27.5703125"/>
    <col min="4520" max="4520" customWidth="1" width="27.5703125"/>
    <col min="4521" max="4521" customWidth="1" width="27.5703125"/>
    <col min="4522" max="4522" customWidth="1" width="27.5703125"/>
    <col min="4523" max="4523" customWidth="1" width="27.5703125"/>
    <col min="4524" max="4524" customWidth="1" width="27.5703125"/>
    <col min="4525" max="4525" customWidth="1" width="27.5703125"/>
    <col min="4526" max="4526" customWidth="1" width="27.5703125"/>
    <col min="4527" max="4527" customWidth="1" width="27.5703125"/>
    <col min="4528" max="4528" customWidth="1" width="27.5703125"/>
    <col min="4529" max="4529" customWidth="1" width="27.5703125"/>
    <col min="4530" max="4530" customWidth="1" width="27.5703125"/>
    <col min="4531" max="4531" customWidth="1" width="27.5703125"/>
    <col min="4532" max="4532" customWidth="1" width="27.5703125"/>
    <col min="4533" max="4533" customWidth="1" width="27.5703125"/>
    <col min="4534" max="4534" customWidth="1" width="27.5703125"/>
    <col min="4535" max="4535" customWidth="1" width="27.5703125"/>
    <col min="4536" max="4536" customWidth="1" width="27.5703125"/>
    <col min="4537" max="4537" customWidth="1" width="27.5703125"/>
    <col min="4538" max="4538" customWidth="1" width="27.5703125"/>
    <col min="4539" max="4539" customWidth="1" width="27.5703125"/>
    <col min="4540" max="4540" customWidth="1" width="27.5703125"/>
    <col min="4541" max="4541" customWidth="1" width="27.5703125"/>
    <col min="4542" max="4542" customWidth="1" width="27.5703125"/>
    <col min="4543" max="4543" customWidth="1" width="27.5703125"/>
    <col min="4544" max="4544" customWidth="1" width="27.5703125"/>
    <col min="4545" max="4545" customWidth="1" width="27.5703125"/>
    <col min="4546" max="4546" customWidth="1" width="27.5703125"/>
    <col min="4547" max="4547" customWidth="1" width="27.5703125"/>
    <col min="4548" max="4548" customWidth="1" width="27.5703125"/>
    <col min="4549" max="4549" customWidth="1" width="27.5703125"/>
    <col min="4550" max="4550" customWidth="1" width="27.5703125"/>
    <col min="4551" max="4551" customWidth="1" width="27.5703125"/>
    <col min="4552" max="4552" customWidth="1" width="27.5703125"/>
    <col min="4553" max="4553" customWidth="1" width="27.5703125"/>
    <col min="4554" max="4554" customWidth="1" width="27.5703125"/>
    <col min="4555" max="4555" customWidth="1" width="27.5703125"/>
    <col min="4556" max="4556" customWidth="1" width="27.5703125"/>
    <col min="4557" max="4557" customWidth="1" width="27.5703125"/>
    <col min="4558" max="4558" customWidth="1" width="27.5703125"/>
    <col min="4559" max="4559" customWidth="1" width="27.5703125"/>
    <col min="4560" max="4560" customWidth="1" width="27.5703125"/>
    <col min="4561" max="4561" customWidth="1" width="27.5703125"/>
    <col min="4562" max="4562" customWidth="1" width="27.5703125"/>
    <col min="4563" max="4563" customWidth="1" width="27.5703125"/>
    <col min="4564" max="4564" customWidth="1" width="27.5703125"/>
    <col min="4565" max="4565" customWidth="1" width="27.5703125"/>
    <col min="4566" max="4566" customWidth="1" width="27.5703125"/>
    <col min="4567" max="4567" customWidth="1" width="27.5703125"/>
    <col min="4568" max="4568" customWidth="1" width="27.5703125"/>
    <col min="4569" max="4569" customWidth="1" width="27.5703125"/>
    <col min="4570" max="4570" customWidth="1" width="27.5703125"/>
    <col min="4571" max="4571" customWidth="1" width="27.5703125"/>
    <col min="4572" max="4572" customWidth="1" width="27.5703125"/>
    <col min="4573" max="4573" customWidth="1" width="27.5703125"/>
    <col min="4574" max="4574" customWidth="1" width="27.5703125"/>
    <col min="4575" max="4575" customWidth="1" width="27.5703125"/>
    <col min="4576" max="4576" customWidth="1" width="27.5703125"/>
    <col min="4577" max="4577" customWidth="1" width="27.5703125"/>
    <col min="4578" max="4578" customWidth="1" width="27.5703125"/>
    <col min="4579" max="4579" customWidth="1" width="27.5703125"/>
    <col min="4580" max="4580" customWidth="1" width="27.5703125"/>
    <col min="4581" max="4581" customWidth="1" width="27.5703125"/>
    <col min="4582" max="4582" customWidth="1" width="27.5703125"/>
    <col min="4583" max="4583" customWidth="1" width="27.5703125"/>
    <col min="4584" max="4584" customWidth="1" width="27.5703125"/>
    <col min="4585" max="4585" customWidth="1" width="27.5703125"/>
    <col min="4586" max="4586" customWidth="1" width="27.5703125"/>
    <col min="4587" max="4587" customWidth="1" width="27.5703125"/>
    <col min="4588" max="4588" customWidth="1" width="27.5703125"/>
    <col min="4589" max="4589" customWidth="1" width="27.5703125"/>
    <col min="4590" max="4590" customWidth="1" width="27.5703125"/>
    <col min="4591" max="4591" customWidth="1" width="27.5703125"/>
    <col min="4592" max="4592" customWidth="1" width="27.5703125"/>
    <col min="4593" max="4593" customWidth="1" width="27.5703125"/>
    <col min="4594" max="4594" customWidth="1" width="27.5703125"/>
    <col min="4595" max="4595" customWidth="1" width="27.5703125"/>
    <col min="4596" max="4596" customWidth="1" width="27.5703125"/>
    <col min="4597" max="4597" customWidth="1" width="27.5703125"/>
    <col min="4598" max="4598" customWidth="1" width="27.5703125"/>
    <col min="4599" max="4599" customWidth="1" width="27.5703125"/>
    <col min="4600" max="4600" customWidth="1" width="27.5703125"/>
    <col min="4601" max="4601" customWidth="1" width="27.5703125"/>
    <col min="4602" max="4602" customWidth="1" width="27.5703125"/>
    <col min="4603" max="4603" customWidth="1" width="27.5703125"/>
    <col min="4604" max="4604" customWidth="1" width="27.5703125"/>
    <col min="4605" max="4605" customWidth="1" width="27.5703125"/>
    <col min="4606" max="4606" customWidth="1" width="27.5703125"/>
    <col min="4607" max="4607" customWidth="1" width="27.5703125"/>
    <col min="4608" max="4608" customWidth="1" width="27.5703125"/>
    <col min="4609" max="4609" customWidth="1" width="27.5703125"/>
    <col min="4610" max="4610" customWidth="1" width="27.5703125"/>
    <col min="4611" max="4611" customWidth="1" width="27.5703125"/>
    <col min="4612" max="4612" customWidth="1" width="27.5703125"/>
    <col min="4613" max="4613" customWidth="1" width="27.5703125"/>
    <col min="4614" max="4614" customWidth="1" width="27.5703125"/>
    <col min="4615" max="4615" customWidth="1" width="27.5703125"/>
    <col min="4616" max="4616" customWidth="1" width="27.5703125"/>
    <col min="4617" max="4617" customWidth="1" width="27.5703125"/>
    <col min="4618" max="4618" customWidth="1" width="27.5703125"/>
    <col min="4619" max="4619" customWidth="1" width="27.5703125"/>
    <col min="4620" max="4620" customWidth="1" width="27.5703125"/>
    <col min="4621" max="4621" customWidth="1" width="27.5703125"/>
    <col min="4622" max="4622" customWidth="1" width="27.5703125"/>
    <col min="4623" max="4623" customWidth="1" width="27.5703125"/>
    <col min="4624" max="4624" customWidth="1" width="27.5703125"/>
    <col min="4625" max="4625" customWidth="1" width="27.5703125"/>
    <col min="4626" max="4626" customWidth="1" width="27.5703125"/>
    <col min="4627" max="4627" customWidth="1" width="27.5703125"/>
    <col min="4628" max="4628" customWidth="1" width="27.5703125"/>
    <col min="4629" max="4629" customWidth="1" width="27.5703125"/>
    <col min="4630" max="4630" customWidth="1" width="27.5703125"/>
    <col min="4631" max="4631" customWidth="1" width="27.5703125"/>
    <col min="4632" max="4632" customWidth="1" width="27.5703125"/>
    <col min="4633" max="4633" customWidth="1" width="27.5703125"/>
    <col min="4634" max="4634" customWidth="1" width="27.5703125"/>
    <col min="4635" max="4635" customWidth="1" width="27.5703125"/>
    <col min="4636" max="4636" customWidth="1" width="27.5703125"/>
    <col min="4637" max="4637" customWidth="1" width="27.5703125"/>
    <col min="4638" max="4638" customWidth="1" width="27.5703125"/>
    <col min="4639" max="4639" customWidth="1" width="27.5703125"/>
    <col min="4640" max="4640" customWidth="1" width="27.5703125"/>
    <col min="4641" max="4641" customWidth="1" width="27.5703125"/>
    <col min="4642" max="4642" customWidth="1" width="27.5703125"/>
    <col min="4643" max="4643" customWidth="1" width="27.5703125"/>
    <col min="4644" max="4644" customWidth="1" width="27.5703125"/>
    <col min="4645" max="4645" customWidth="1" width="27.5703125"/>
    <col min="4646" max="4646" customWidth="1" width="27.5703125"/>
    <col min="4647" max="4647" customWidth="1" width="27.5703125"/>
    <col min="4648" max="4648" customWidth="1" width="27.5703125"/>
    <col min="4649" max="4649" customWidth="1" width="27.5703125"/>
    <col min="4650" max="4650" customWidth="1" width="27.5703125"/>
    <col min="4651" max="4651" customWidth="1" width="27.5703125"/>
    <col min="4652" max="4652" customWidth="1" width="27.5703125"/>
    <col min="4653" max="4653" customWidth="1" width="27.5703125"/>
    <col min="4654" max="4654" customWidth="1" width="27.5703125"/>
    <col min="4655" max="4655" customWidth="1" width="27.5703125"/>
    <col min="4656" max="4656" customWidth="1" width="27.5703125"/>
    <col min="4657" max="4657" customWidth="1" width="27.5703125"/>
    <col min="4658" max="4658" customWidth="1" width="27.5703125"/>
    <col min="4659" max="4659" customWidth="1" width="27.5703125"/>
    <col min="4660" max="4660" customWidth="1" width="27.5703125"/>
    <col min="4661" max="4661" customWidth="1" width="27.5703125"/>
    <col min="4662" max="4662" customWidth="1" width="27.5703125"/>
    <col min="4663" max="4663" customWidth="1" width="27.5703125"/>
    <col min="4664" max="4664" customWidth="1" width="27.5703125"/>
    <col min="4665" max="4665" customWidth="1" width="27.5703125"/>
    <col min="4666" max="4666" customWidth="1" width="27.5703125"/>
    <col min="4667" max="4667" customWidth="1" width="27.5703125"/>
    <col min="4668" max="4668" customWidth="1" width="27.5703125"/>
    <col min="4669" max="4669" customWidth="1" width="27.5703125"/>
    <col min="4670" max="4670" customWidth="1" width="27.5703125"/>
    <col min="4671" max="4671" customWidth="1" width="27.5703125"/>
    <col min="4672" max="4672" customWidth="1" width="27.5703125"/>
    <col min="4673" max="4673" customWidth="1" width="27.5703125"/>
    <col min="4674" max="4674" customWidth="1" width="27.5703125"/>
    <col min="4675" max="4675" customWidth="1" width="27.5703125"/>
    <col min="4676" max="4676" customWidth="1" width="27.5703125"/>
    <col min="4677" max="4677" customWidth="1" width="27.5703125"/>
    <col min="4678" max="4678" customWidth="1" width="27.5703125"/>
    <col min="4679" max="4679" customWidth="1" width="27.5703125"/>
    <col min="4680" max="4680" customWidth="1" width="27.5703125"/>
    <col min="4681" max="4681" customWidth="1" width="27.5703125"/>
    <col min="4682" max="4682" customWidth="1" width="27.5703125"/>
    <col min="4683" max="4683" customWidth="1" width="27.5703125"/>
    <col min="4684" max="4684" customWidth="1" width="27.5703125"/>
    <col min="4685" max="4685" customWidth="1" width="27.5703125"/>
    <col min="4686" max="4686" customWidth="1" width="27.5703125"/>
    <col min="4687" max="4687" customWidth="1" width="27.5703125"/>
    <col min="4688" max="4688" customWidth="1" width="27.5703125"/>
    <col min="4689" max="4689" customWidth="1" width="27.5703125"/>
    <col min="4690" max="4690" customWidth="1" width="27.5703125"/>
    <col min="4691" max="4691" customWidth="1" width="27.5703125"/>
    <col min="4692" max="4692" customWidth="1" width="27.5703125"/>
    <col min="4693" max="4693" customWidth="1" width="27.5703125"/>
    <col min="4694" max="4694" customWidth="1" width="27.5703125"/>
    <col min="4695" max="4695" customWidth="1" width="27.5703125"/>
    <col min="4696" max="4696" customWidth="1" width="27.5703125"/>
    <col min="4697" max="4697" customWidth="1" width="27.5703125"/>
    <col min="4698" max="4698" customWidth="1" width="27.5703125"/>
    <col min="4699" max="4699" customWidth="1" width="27.5703125"/>
    <col min="4700" max="4700" customWidth="1" width="27.5703125"/>
    <col min="4701" max="4701" customWidth="1" width="27.5703125"/>
    <col min="4702" max="4702" customWidth="1" width="27.5703125"/>
    <col min="4703" max="4703" customWidth="1" width="27.5703125"/>
    <col min="4704" max="4704" customWidth="1" width="27.5703125"/>
    <col min="4705" max="4705" customWidth="1" width="27.5703125"/>
    <col min="4706" max="4706" customWidth="1" width="27.5703125"/>
    <col min="4707" max="4707" customWidth="1" width="27.5703125"/>
    <col min="4708" max="4708" customWidth="1" width="27.5703125"/>
    <col min="4709" max="4709" customWidth="1" width="27.5703125"/>
    <col min="4710" max="4710" customWidth="1" width="27.5703125"/>
    <col min="4711" max="4711" customWidth="1" width="27.5703125"/>
    <col min="4712" max="4712" customWidth="1" width="27.5703125"/>
    <col min="4713" max="4713" customWidth="1" width="27.5703125"/>
    <col min="4714" max="4714" customWidth="1" width="27.5703125"/>
    <col min="4715" max="4715" customWidth="1" width="27.5703125"/>
    <col min="4716" max="4716" customWidth="1" width="27.5703125"/>
    <col min="4717" max="4717" customWidth="1" width="27.5703125"/>
    <col min="4718" max="4718" customWidth="1" width="27.5703125"/>
    <col min="4719" max="4719" customWidth="1" width="27.5703125"/>
    <col min="4720" max="4720" customWidth="1" width="27.5703125"/>
    <col min="4721" max="4721" customWidth="1" width="27.5703125"/>
    <col min="4722" max="4722" customWidth="1" width="27.5703125"/>
    <col min="4723" max="4723" customWidth="1" width="27.5703125"/>
    <col min="4724" max="4724" customWidth="1" width="27.5703125"/>
    <col min="4725" max="4725" customWidth="1" width="27.5703125"/>
    <col min="4726" max="4726" customWidth="1" width="27.5703125"/>
    <col min="4727" max="4727" customWidth="1" width="27.5703125"/>
    <col min="4728" max="4728" customWidth="1" width="27.5703125"/>
    <col min="4729" max="4729" customWidth="1" width="27.5703125"/>
    <col min="4730" max="4730" customWidth="1" width="27.5703125"/>
    <col min="4731" max="4731" customWidth="1" width="27.5703125"/>
    <col min="4732" max="4732" customWidth="1" width="27.5703125"/>
    <col min="4733" max="4733" customWidth="1" width="27.5703125"/>
    <col min="4734" max="4734" customWidth="1" width="27.5703125"/>
    <col min="4735" max="4735" customWidth="1" width="27.5703125"/>
    <col min="4736" max="4736" customWidth="1" width="27.5703125"/>
    <col min="4737" max="4737" customWidth="1" width="27.5703125"/>
    <col min="4738" max="4738" customWidth="1" width="27.5703125"/>
    <col min="4739" max="4739" customWidth="1" width="27.5703125"/>
    <col min="4740" max="4740" customWidth="1" width="27.5703125"/>
    <col min="4741" max="4741" customWidth="1" width="27.5703125"/>
    <col min="4742" max="4742" customWidth="1" width="27.5703125"/>
    <col min="4743" max="4743" customWidth="1" width="27.5703125"/>
    <col min="4744" max="4744" customWidth="1" width="27.5703125"/>
    <col min="4745" max="4745" customWidth="1" width="27.5703125"/>
    <col min="4746" max="4746" customWidth="1" width="27.5703125"/>
    <col min="4747" max="4747" customWidth="1" width="27.5703125"/>
    <col min="4748" max="4748" customWidth="1" width="27.5703125"/>
    <col min="4749" max="4749" customWidth="1" width="27.5703125"/>
    <col min="4750" max="4750" customWidth="1" width="27.5703125"/>
    <col min="4751" max="4751" customWidth="1" width="27.5703125"/>
    <col min="4752" max="4752" customWidth="1" width="27.5703125"/>
    <col min="4753" max="4753" customWidth="1" width="27.5703125"/>
    <col min="4754" max="4754" customWidth="1" width="27.5703125"/>
    <col min="4755" max="4755" customWidth="1" width="27.5703125"/>
    <col min="4756" max="4756" customWidth="1" width="27.5703125"/>
    <col min="4757" max="4757" customWidth="1" width="27.5703125"/>
    <col min="4758" max="4758" customWidth="1" width="27.5703125"/>
    <col min="4759" max="4759" customWidth="1" width="27.5703125"/>
    <col min="4760" max="4760" customWidth="1" width="27.5703125"/>
    <col min="4761" max="4761" customWidth="1" width="27.5703125"/>
    <col min="4762" max="4762" customWidth="1" width="27.5703125"/>
    <col min="4763" max="4763" customWidth="1" width="27.5703125"/>
    <col min="4764" max="4764" customWidth="1" width="27.5703125"/>
    <col min="4765" max="4765" customWidth="1" width="27.5703125"/>
    <col min="4766" max="4766" customWidth="1" width="27.5703125"/>
    <col min="4767" max="4767" customWidth="1" width="27.5703125"/>
    <col min="4768" max="4768" customWidth="1" width="27.5703125"/>
    <col min="4769" max="4769" customWidth="1" width="27.5703125"/>
    <col min="4770" max="4770" customWidth="1" width="27.5703125"/>
    <col min="4771" max="4771" customWidth="1" width="27.5703125"/>
    <col min="4772" max="4772" customWidth="1" width="27.5703125"/>
    <col min="4773" max="4773" customWidth="1" width="27.5703125"/>
    <col min="4774" max="4774" customWidth="1" width="27.5703125"/>
    <col min="4775" max="4775" customWidth="1" width="27.5703125"/>
    <col min="4776" max="4776" customWidth="1" width="27.5703125"/>
    <col min="4777" max="4777" customWidth="1" width="27.5703125"/>
    <col min="4778" max="4778" customWidth="1" width="27.5703125"/>
    <col min="4779" max="4779" customWidth="1" width="27.5703125"/>
    <col min="4780" max="4780" customWidth="1" width="27.5703125"/>
    <col min="4781" max="4781" customWidth="1" width="27.5703125"/>
    <col min="4782" max="4782" customWidth="1" width="27.5703125"/>
    <col min="4783" max="4783" customWidth="1" width="27.5703125"/>
    <col min="4784" max="4784" customWidth="1" width="27.5703125"/>
    <col min="4785" max="4785" customWidth="1" width="27.5703125"/>
    <col min="4786" max="4786" customWidth="1" width="27.5703125"/>
    <col min="4787" max="4787" customWidth="1" width="27.5703125"/>
    <col min="4788" max="4788" customWidth="1" width="27.5703125"/>
    <col min="4789" max="4789" customWidth="1" width="27.5703125"/>
    <col min="4790" max="4790" customWidth="1" width="27.5703125"/>
    <col min="4791" max="4791" customWidth="1" width="27.5703125"/>
    <col min="4792" max="4792" customWidth="1" width="27.5703125"/>
    <col min="4793" max="4793" customWidth="1" width="27.5703125"/>
    <col min="4794" max="4794" customWidth="1" width="27.5703125"/>
    <col min="4795" max="4795" customWidth="1" width="27.5703125"/>
    <col min="4796" max="4796" customWidth="1" width="27.5703125"/>
    <col min="4797" max="4797" customWidth="1" width="27.5703125"/>
    <col min="4798" max="4798" customWidth="1" width="27.5703125"/>
    <col min="4799" max="4799" customWidth="1" width="27.5703125"/>
    <col min="4800" max="4800" customWidth="1" width="27.5703125"/>
    <col min="4801" max="4801" customWidth="1" width="27.5703125"/>
    <col min="4802" max="4802" customWidth="1" width="27.5703125"/>
    <col min="4803" max="4803" customWidth="1" width="27.5703125"/>
    <col min="4804" max="4804" customWidth="1" width="27.5703125"/>
    <col min="4805" max="4805" customWidth="1" width="27.5703125"/>
    <col min="4806" max="4806" customWidth="1" width="27.5703125"/>
    <col min="4807" max="4807" customWidth="1" width="27.5703125"/>
    <col min="4808" max="4808" customWidth="1" width="27.5703125"/>
    <col min="4809" max="4809" customWidth="1" width="27.5703125"/>
    <col min="4810" max="4810" customWidth="1" width="27.5703125"/>
    <col min="4811" max="4811" customWidth="1" width="27.5703125"/>
    <col min="4812" max="4812" customWidth="1" width="27.5703125"/>
    <col min="4813" max="4813" customWidth="1" width="27.5703125"/>
    <col min="4814" max="4814" customWidth="1" width="27.5703125"/>
    <col min="4815" max="4815" customWidth="1" width="27.5703125"/>
    <col min="4816" max="4816" customWidth="1" width="27.5703125"/>
    <col min="4817" max="4817" customWidth="1" width="27.5703125"/>
    <col min="4818" max="4818" customWidth="1" width="27.5703125"/>
    <col min="4819" max="4819" customWidth="1" width="27.5703125"/>
    <col min="4820" max="4820" customWidth="1" width="27.5703125"/>
    <col min="4821" max="4821" customWidth="1" width="27.5703125"/>
    <col min="4822" max="4822" customWidth="1" width="27.5703125"/>
    <col min="4823" max="4823" customWidth="1" width="27.5703125"/>
    <col min="4824" max="4824" customWidth="1" width="27.5703125"/>
    <col min="4825" max="4825" customWidth="1" width="27.5703125"/>
    <col min="4826" max="4826" customWidth="1" width="27.5703125"/>
    <col min="4827" max="4827" customWidth="1" width="27.5703125"/>
    <col min="4828" max="4828" customWidth="1" width="27.5703125"/>
    <col min="4829" max="4829" customWidth="1" width="27.5703125"/>
    <col min="4830" max="4830" customWidth="1" width="27.5703125"/>
    <col min="4831" max="4831" customWidth="1" width="27.5703125"/>
    <col min="4832" max="4832" customWidth="1" width="27.5703125"/>
    <col min="4833" max="4833" customWidth="1" width="27.5703125"/>
    <col min="4834" max="4834" customWidth="1" width="27.5703125"/>
    <col min="4835" max="4835" customWidth="1" width="27.5703125"/>
    <col min="4836" max="4836" customWidth="1" width="27.5703125"/>
    <col min="4837" max="4837" customWidth="1" width="27.5703125"/>
    <col min="4838" max="4838" customWidth="1" width="27.5703125"/>
    <col min="4839" max="4839" customWidth="1" width="27.5703125"/>
    <col min="4840" max="4840" customWidth="1" width="27.5703125"/>
    <col min="4841" max="4841" customWidth="1" width="27.5703125"/>
    <col min="4842" max="4842" customWidth="1" width="27.5703125"/>
    <col min="4843" max="4843" customWidth="1" width="27.5703125"/>
    <col min="4844" max="4844" customWidth="1" width="27.5703125"/>
    <col min="4845" max="4845" customWidth="1" width="27.5703125"/>
    <col min="4846" max="4846" customWidth="1" width="27.5703125"/>
    <col min="4847" max="4847" customWidth="1" width="27.5703125"/>
    <col min="4848" max="4848" customWidth="1" width="27.5703125"/>
    <col min="4849" max="4849" customWidth="1" width="27.5703125"/>
    <col min="4850" max="4850" customWidth="1" width="27.5703125"/>
    <col min="4851" max="4851" customWidth="1" width="27.5703125"/>
    <col min="4852" max="4852" customWidth="1" width="27.5703125"/>
    <col min="4853" max="4853" customWidth="1" width="27.5703125"/>
    <col min="4854" max="4854" customWidth="1" width="27.5703125"/>
    <col min="4855" max="4855" customWidth="1" width="27.5703125"/>
    <col min="4856" max="4856" customWidth="1" width="27.5703125"/>
    <col min="4857" max="4857" customWidth="1" width="27.5703125"/>
    <col min="4858" max="4858" customWidth="1" width="27.5703125"/>
    <col min="4859" max="4859" customWidth="1" width="27.5703125"/>
    <col min="4860" max="4860" customWidth="1" width="27.5703125"/>
    <col min="4861" max="4861" customWidth="1" width="27.5703125"/>
    <col min="4862" max="4862" customWidth="1" width="27.5703125"/>
    <col min="4863" max="4863" customWidth="1" width="27.5703125"/>
    <col min="4864" max="4864" customWidth="1" width="27.5703125"/>
    <col min="4865" max="4865" customWidth="1" width="27.5703125"/>
    <col min="4866" max="4866" customWidth="1" width="27.5703125"/>
    <col min="4867" max="4867" customWidth="1" width="27.5703125"/>
    <col min="4868" max="4868" customWidth="1" width="27.5703125"/>
    <col min="4869" max="4869" customWidth="1" width="27.5703125"/>
    <col min="4870" max="4870" customWidth="1" width="27.5703125"/>
    <col min="4871" max="4871" customWidth="1" width="27.5703125"/>
    <col min="4872" max="4872" customWidth="1" width="27.5703125"/>
    <col min="4873" max="4873" customWidth="1" width="27.5703125"/>
    <col min="4874" max="4874" customWidth="1" width="27.5703125"/>
    <col min="4875" max="4875" customWidth="1" width="27.5703125"/>
    <col min="4876" max="4876" customWidth="1" width="27.5703125"/>
    <col min="4877" max="4877" customWidth="1" width="27.5703125"/>
    <col min="4878" max="4878" customWidth="1" width="27.5703125"/>
    <col min="4879" max="4879" customWidth="1" width="27.5703125"/>
    <col min="4880" max="4880" customWidth="1" width="27.5703125"/>
    <col min="4881" max="4881" customWidth="1" width="27.5703125"/>
    <col min="4882" max="4882" customWidth="1" width="27.5703125"/>
    <col min="4883" max="4883" customWidth="1" width="27.5703125"/>
    <col min="4884" max="4884" customWidth="1" width="27.5703125"/>
    <col min="4885" max="4885" customWidth="1" width="27.5703125"/>
    <col min="4886" max="4886" customWidth="1" width="27.5703125"/>
    <col min="4887" max="4887" customWidth="1" width="27.5703125"/>
    <col min="4888" max="4888" customWidth="1" width="27.5703125"/>
    <col min="4889" max="4889" customWidth="1" width="27.5703125"/>
    <col min="4890" max="4890" customWidth="1" width="27.5703125"/>
    <col min="4891" max="4891" customWidth="1" width="27.5703125"/>
    <col min="4892" max="4892" customWidth="1" width="27.5703125"/>
    <col min="4893" max="4893" customWidth="1" width="27.5703125"/>
    <col min="4894" max="4894" customWidth="1" width="27.5703125"/>
    <col min="4895" max="4895" customWidth="1" width="27.5703125"/>
    <col min="4896" max="4896" customWidth="1" width="27.5703125"/>
    <col min="4897" max="4897" customWidth="1" width="27.5703125"/>
    <col min="4898" max="4898" customWidth="1" width="27.5703125"/>
    <col min="4899" max="4899" customWidth="1" width="27.5703125"/>
    <col min="4900" max="4900" customWidth="1" width="27.5703125"/>
    <col min="4901" max="4901" customWidth="1" width="27.5703125"/>
    <col min="4902" max="4902" customWidth="1" width="27.5703125"/>
    <col min="4903" max="4903" customWidth="1" width="27.5703125"/>
    <col min="4904" max="4904" customWidth="1" width="27.5703125"/>
    <col min="4905" max="4905" customWidth="1" width="27.5703125"/>
    <col min="4906" max="4906" customWidth="1" width="27.5703125"/>
    <col min="4907" max="4907" customWidth="1" width="27.5703125"/>
    <col min="4908" max="4908" customWidth="1" width="27.5703125"/>
    <col min="4909" max="4909" customWidth="1" width="27.5703125"/>
    <col min="4910" max="4910" customWidth="1" width="27.5703125"/>
    <col min="4911" max="4911" customWidth="1" width="27.5703125"/>
    <col min="4912" max="4912" customWidth="1" width="27.5703125"/>
    <col min="4913" max="4913" customWidth="1" width="27.5703125"/>
    <col min="4914" max="4914" customWidth="1" width="27.5703125"/>
    <col min="4915" max="4915" customWidth="1" width="27.5703125"/>
    <col min="4916" max="4916" customWidth="1" width="27.5703125"/>
    <col min="4917" max="4917" customWidth="1" width="27.5703125"/>
    <col min="4918" max="4918" customWidth="1" width="27.5703125"/>
    <col min="4919" max="4919" customWidth="1" width="27.5703125"/>
    <col min="4920" max="4920" customWidth="1" width="27.5703125"/>
    <col min="4921" max="4921" customWidth="1" width="27.5703125"/>
    <col min="4922" max="4922" customWidth="1" width="27.5703125"/>
    <col min="4923" max="4923" customWidth="1" width="27.5703125"/>
    <col min="4924" max="4924" customWidth="1" width="27.5703125"/>
    <col min="4925" max="4925" customWidth="1" width="27.5703125"/>
    <col min="4926" max="4926" customWidth="1" width="27.5703125"/>
    <col min="4927" max="4927" customWidth="1" width="27.5703125"/>
    <col min="4928" max="4928" customWidth="1" width="27.5703125"/>
    <col min="4929" max="4929" customWidth="1" width="27.5703125"/>
    <col min="4930" max="4930" customWidth="1" width="27.5703125"/>
    <col min="4931" max="4931" customWidth="1" width="27.5703125"/>
    <col min="4932" max="4932" customWidth="1" width="27.5703125"/>
    <col min="4933" max="4933" customWidth="1" width="27.5703125"/>
    <col min="4934" max="4934" customWidth="1" width="27.5703125"/>
    <col min="4935" max="4935" customWidth="1" width="27.5703125"/>
    <col min="4936" max="4936" customWidth="1" width="27.5703125"/>
    <col min="4937" max="4937" customWidth="1" width="27.5703125"/>
    <col min="4938" max="4938" customWidth="1" width="27.5703125"/>
    <col min="4939" max="4939" customWidth="1" width="27.5703125"/>
    <col min="4940" max="4940" customWidth="1" width="27.5703125"/>
    <col min="4941" max="4941" customWidth="1" width="27.5703125"/>
    <col min="4942" max="4942" customWidth="1" width="27.5703125"/>
    <col min="4943" max="4943" customWidth="1" width="27.5703125"/>
    <col min="4944" max="4944" customWidth="1" width="27.5703125"/>
    <col min="4945" max="4945" customWidth="1" width="27.5703125"/>
    <col min="4946" max="4946" customWidth="1" width="27.5703125"/>
    <col min="4947" max="4947" customWidth="1" width="27.5703125"/>
    <col min="4948" max="4948" customWidth="1" width="27.5703125"/>
    <col min="4949" max="4949" customWidth="1" width="27.5703125"/>
    <col min="4950" max="4950" customWidth="1" width="27.5703125"/>
    <col min="4951" max="4951" customWidth="1" width="27.5703125"/>
    <col min="4952" max="4952" customWidth="1" width="27.5703125"/>
    <col min="4953" max="4953" customWidth="1" width="27.5703125"/>
    <col min="4954" max="4954" customWidth="1" width="27.5703125"/>
    <col min="4955" max="4955" customWidth="1" width="27.5703125"/>
    <col min="4956" max="4956" customWidth="1" width="27.5703125"/>
    <col min="4957" max="4957" customWidth="1" width="27.5703125"/>
    <col min="4958" max="4958" customWidth="1" width="27.5703125"/>
    <col min="4959" max="4959" customWidth="1" width="27.5703125"/>
    <col min="4960" max="4960" customWidth="1" width="27.5703125"/>
    <col min="4961" max="4961" customWidth="1" width="27.5703125"/>
    <col min="4962" max="4962" customWidth="1" width="27.5703125"/>
    <col min="4963" max="4963" customWidth="1" width="27.5703125"/>
    <col min="4964" max="4964" customWidth="1" width="27.5703125"/>
    <col min="4965" max="4965" customWidth="1" width="27.5703125"/>
    <col min="4966" max="4966" customWidth="1" width="27.5703125"/>
    <col min="4967" max="4967" customWidth="1" width="27.5703125"/>
    <col min="4968" max="4968" customWidth="1" width="27.5703125"/>
    <col min="4969" max="4969" customWidth="1" width="27.5703125"/>
    <col min="4970" max="4970" customWidth="1" width="27.5703125"/>
    <col min="4971" max="4971" customWidth="1" width="27.5703125"/>
    <col min="4972" max="4972" customWidth="1" width="27.5703125"/>
    <col min="4973" max="4973" customWidth="1" width="27.5703125"/>
    <col min="4974" max="4974" customWidth="1" width="27.5703125"/>
    <col min="4975" max="4975" customWidth="1" width="27.5703125"/>
    <col min="4976" max="4976" customWidth="1" width="27.5703125"/>
    <col min="4977" max="4977" customWidth="1" width="27.5703125"/>
    <col min="4978" max="4978" customWidth="1" width="27.5703125"/>
    <col min="4979" max="4979" customWidth="1" width="27.5703125"/>
    <col min="4980" max="4980" customWidth="1" width="27.5703125"/>
    <col min="4981" max="4981" customWidth="1" width="27.5703125"/>
    <col min="4982" max="4982" customWidth="1" width="27.5703125"/>
    <col min="4983" max="4983" customWidth="1" width="27.5703125"/>
    <col min="4984" max="4984" customWidth="1" width="27.5703125"/>
    <col min="4985" max="4985" customWidth="1" width="27.5703125"/>
    <col min="4986" max="4986" customWidth="1" width="27.5703125"/>
    <col min="4987" max="4987" customWidth="1" width="27.5703125"/>
    <col min="4988" max="4988" customWidth="1" width="27.5703125"/>
    <col min="4989" max="4989" customWidth="1" width="27.5703125"/>
    <col min="4990" max="4990" customWidth="1" width="27.5703125"/>
    <col min="4991" max="4991" customWidth="1" width="27.5703125"/>
    <col min="4992" max="4992" customWidth="1" width="27.5703125"/>
    <col min="4993" max="4993" customWidth="1" width="27.5703125"/>
    <col min="4994" max="4994" customWidth="1" width="27.5703125"/>
    <col min="4995" max="4995" customWidth="1" width="27.5703125"/>
    <col min="4996" max="4996" customWidth="1" width="27.5703125"/>
    <col min="4997" max="4997" customWidth="1" width="27.5703125"/>
    <col min="4998" max="4998" customWidth="1" width="27.5703125"/>
    <col min="4999" max="4999" customWidth="1" width="27.5703125"/>
    <col min="5000" max="5000" customWidth="1" width="27.5703125"/>
    <col min="5001" max="5001" customWidth="1" width="27.5703125"/>
    <col min="5002" max="5002" customWidth="1" width="27.5703125"/>
    <col min="5003" max="5003" customWidth="1" width="27.5703125"/>
    <col min="5004" max="5004" customWidth="1" width="27.5703125"/>
    <col min="5005" max="5005" customWidth="1" width="27.5703125"/>
    <col min="5006" max="5006" customWidth="1" width="27.5703125"/>
    <col min="5007" max="5007" customWidth="1" width="27.5703125"/>
    <col min="5008" max="5008" customWidth="1" width="27.5703125"/>
    <col min="5009" max="5009" customWidth="1" width="27.5703125"/>
    <col min="5010" max="5010" customWidth="1" width="27.5703125"/>
    <col min="5011" max="5011" customWidth="1" width="27.5703125"/>
    <col min="5012" max="5012" customWidth="1" width="27.5703125"/>
    <col min="5013" max="5013" customWidth="1" width="27.5703125"/>
    <col min="5014" max="5014" customWidth="1" width="27.5703125"/>
    <col min="5015" max="5015" customWidth="1" width="27.5703125"/>
    <col min="5016" max="5016" customWidth="1" width="27.5703125"/>
    <col min="5017" max="5017" customWidth="1" width="27.5703125"/>
    <col min="5018" max="5018" customWidth="1" width="27.5703125"/>
    <col min="5019" max="5019" customWidth="1" width="27.5703125"/>
    <col min="5020" max="5020" customWidth="1" width="27.5703125"/>
    <col min="5021" max="5021" customWidth="1" width="27.5703125"/>
    <col min="5022" max="5022" customWidth="1" width="27.5703125"/>
    <col min="5023" max="5023" customWidth="1" width="27.5703125"/>
    <col min="5024" max="5024" customWidth="1" width="27.5703125"/>
    <col min="5025" max="5025" customWidth="1" width="27.5703125"/>
    <col min="5026" max="5026" customWidth="1" width="27.5703125"/>
    <col min="5027" max="5027" customWidth="1" width="27.5703125"/>
    <col min="5028" max="5028" customWidth="1" width="27.5703125"/>
    <col min="5029" max="5029" customWidth="1" width="27.5703125"/>
    <col min="5030" max="5030" customWidth="1" width="27.5703125"/>
    <col min="5031" max="5031" customWidth="1" width="27.5703125"/>
    <col min="5032" max="5032" customWidth="1" width="27.5703125"/>
    <col min="5033" max="5033" customWidth="1" width="27.5703125"/>
    <col min="5034" max="5034" customWidth="1" width="27.5703125"/>
    <col min="5035" max="5035" customWidth="1" width="27.5703125"/>
    <col min="5036" max="5036" customWidth="1" width="27.5703125"/>
    <col min="5037" max="5037" customWidth="1" width="27.5703125"/>
    <col min="5038" max="5038" customWidth="1" width="27.5703125"/>
    <col min="5039" max="5039" customWidth="1" width="27.5703125"/>
    <col min="5040" max="5040" customWidth="1" width="27.5703125"/>
    <col min="5041" max="5041" customWidth="1" width="27.5703125"/>
    <col min="5042" max="5042" customWidth="1" width="27.5703125"/>
    <col min="5043" max="5043" customWidth="1" width="27.5703125"/>
    <col min="5044" max="5044" customWidth="1" width="27.5703125"/>
    <col min="5045" max="5045" customWidth="1" width="27.5703125"/>
    <col min="5046" max="5046" customWidth="1" width="27.5703125"/>
    <col min="5047" max="5047" customWidth="1" width="27.5703125"/>
    <col min="5048" max="5048" customWidth="1" width="27.5703125"/>
    <col min="5049" max="5049" customWidth="1" width="27.5703125"/>
    <col min="5050" max="5050" customWidth="1" width="27.5703125"/>
    <col min="5051" max="5051" customWidth="1" width="27.5703125"/>
    <col min="5052" max="5052" customWidth="1" width="27.5703125"/>
    <col min="5053" max="5053" customWidth="1" width="27.5703125"/>
    <col min="5054" max="5054" customWidth="1" width="27.5703125"/>
    <col min="5055" max="5055" customWidth="1" width="27.5703125"/>
    <col min="5056" max="5056" customWidth="1" width="27.5703125"/>
    <col min="5057" max="5057" customWidth="1" width="27.5703125"/>
    <col min="5058" max="5058" customWidth="1" width="27.5703125"/>
    <col min="5059" max="5059" customWidth="1" width="27.5703125"/>
    <col min="5060" max="5060" customWidth="1" width="27.5703125"/>
    <col min="5061" max="5061" customWidth="1" width="27.5703125"/>
    <col min="5062" max="5062" customWidth="1" width="27.5703125"/>
    <col min="5063" max="5063" customWidth="1" width="27.5703125"/>
    <col min="5064" max="5064" customWidth="1" width="27.5703125"/>
    <col min="5065" max="5065" customWidth="1" width="27.5703125"/>
    <col min="5066" max="5066" customWidth="1" width="27.5703125"/>
    <col min="5067" max="5067" customWidth="1" width="27.5703125"/>
    <col min="5068" max="5068" customWidth="1" width="27.5703125"/>
    <col min="5069" max="5069" customWidth="1" width="27.5703125"/>
    <col min="5070" max="5070" customWidth="1" width="27.5703125"/>
    <col min="5071" max="5071" customWidth="1" width="27.5703125"/>
    <col min="5072" max="5072" customWidth="1" width="27.5703125"/>
    <col min="5073" max="5073" customWidth="1" width="27.5703125"/>
    <col min="5074" max="5074" customWidth="1" width="27.5703125"/>
    <col min="5075" max="5075" customWidth="1" width="27.5703125"/>
    <col min="5076" max="5076" customWidth="1" width="27.5703125"/>
    <col min="5077" max="5077" customWidth="1" width="27.5703125"/>
    <col min="5078" max="5078" customWidth="1" width="27.5703125"/>
    <col min="5079" max="5079" customWidth="1" width="27.5703125"/>
    <col min="5080" max="5080" customWidth="1" width="27.5703125"/>
    <col min="5081" max="5081" customWidth="1" width="27.5703125"/>
    <col min="5082" max="5082" customWidth="1" width="27.5703125"/>
    <col min="5083" max="5083" customWidth="1" width="27.5703125"/>
    <col min="5084" max="5084" customWidth="1" width="27.5703125"/>
    <col min="5085" max="5085" customWidth="1" width="27.5703125"/>
    <col min="5086" max="5086" customWidth="1" width="27.5703125"/>
    <col min="5087" max="5087" customWidth="1" width="27.5703125"/>
    <col min="5088" max="5088" customWidth="1" width="27.5703125"/>
    <col min="5089" max="5089" customWidth="1" width="27.5703125"/>
    <col min="5090" max="5090" customWidth="1" width="27.5703125"/>
    <col min="5091" max="5091" customWidth="1" width="27.5703125"/>
    <col min="5092" max="5092" customWidth="1" width="27.5703125"/>
    <col min="5093" max="5093" customWidth="1" width="27.5703125"/>
    <col min="5094" max="5094" customWidth="1" width="27.5703125"/>
    <col min="5095" max="5095" customWidth="1" width="27.5703125"/>
    <col min="5096" max="5096" customWidth="1" width="27.5703125"/>
    <col min="5097" max="5097" customWidth="1" width="27.5703125"/>
    <col min="5098" max="5098" customWidth="1" width="27.5703125"/>
    <col min="5099" max="5099" customWidth="1" width="27.5703125"/>
    <col min="5100" max="5100" customWidth="1" width="27.5703125"/>
    <col min="5101" max="5101" customWidth="1" width="27.5703125"/>
    <col min="5102" max="5102" customWidth="1" width="27.5703125"/>
    <col min="5103" max="5103" customWidth="1" width="27.5703125"/>
    <col min="5104" max="5104" customWidth="1" width="27.5703125"/>
    <col min="5105" max="5105" customWidth="1" width="27.5703125"/>
    <col min="5106" max="5106" customWidth="1" width="27.5703125"/>
    <col min="5107" max="5107" customWidth="1" width="27.5703125"/>
    <col min="5108" max="5108" customWidth="1" width="27.5703125"/>
    <col min="5109" max="5109" customWidth="1" width="27.5703125"/>
    <col min="5110" max="5110" customWidth="1" width="27.5703125"/>
    <col min="5111" max="5111" customWidth="1" width="27.5703125"/>
    <col min="5112" max="5112" customWidth="1" width="27.5703125"/>
    <col min="5113" max="5113" customWidth="1" width="27.5703125"/>
    <col min="5114" max="5114" customWidth="1" width="27.5703125"/>
    <col min="5115" max="5115" customWidth="1" width="27.5703125"/>
    <col min="5116" max="5116" customWidth="1" width="27.5703125"/>
    <col min="5117" max="5117" customWidth="1" width="27.5703125"/>
    <col min="5118" max="5118" customWidth="1" width="27.5703125"/>
    <col min="5119" max="5119" customWidth="1" width="27.5703125"/>
    <col min="5120" max="5120" customWidth="1" width="27.5703125"/>
    <col min="5121" max="5121" customWidth="1" width="27.5703125"/>
    <col min="5122" max="5122" customWidth="1" width="27.5703125"/>
    <col min="5123" max="5123" customWidth="1" width="27.5703125"/>
    <col min="5124" max="5124" customWidth="1" width="27.5703125"/>
    <col min="5125" max="5125" customWidth="1" width="27.5703125"/>
    <col min="5126" max="5126" customWidth="1" width="27.5703125"/>
    <col min="5127" max="5127" customWidth="1" width="27.5703125"/>
    <col min="5128" max="5128" customWidth="1" width="27.5703125"/>
    <col min="5129" max="5129" customWidth="1" width="27.5703125"/>
    <col min="5130" max="5130" customWidth="1" width="27.5703125"/>
    <col min="5131" max="5131" customWidth="1" width="27.5703125"/>
    <col min="5132" max="5132" customWidth="1" width="27.5703125"/>
    <col min="5133" max="5133" customWidth="1" width="27.5703125"/>
    <col min="5134" max="5134" customWidth="1" width="27.5703125"/>
    <col min="5135" max="5135" customWidth="1" width="27.5703125"/>
    <col min="5136" max="5136" customWidth="1" width="27.5703125"/>
    <col min="5137" max="5137" customWidth="1" width="27.5703125"/>
    <col min="5138" max="5138" customWidth="1" width="27.5703125"/>
    <col min="5139" max="5139" customWidth="1" width="27.5703125"/>
    <col min="5140" max="5140" customWidth="1" width="27.5703125"/>
    <col min="5141" max="5141" customWidth="1" width="27.5703125"/>
    <col min="5142" max="5142" customWidth="1" width="27.5703125"/>
    <col min="5143" max="5143" customWidth="1" width="27.5703125"/>
    <col min="5144" max="5144" customWidth="1" width="27.5703125"/>
    <col min="5145" max="5145" customWidth="1" width="27.5703125"/>
    <col min="5146" max="5146" customWidth="1" width="27.5703125"/>
    <col min="5147" max="5147" customWidth="1" width="27.5703125"/>
    <col min="5148" max="5148" customWidth="1" width="27.5703125"/>
    <col min="5149" max="5149" customWidth="1" width="27.5703125"/>
    <col min="5150" max="5150" customWidth="1" width="27.5703125"/>
    <col min="5151" max="5151" customWidth="1" width="27.5703125"/>
    <col min="5152" max="5152" customWidth="1" width="27.5703125"/>
    <col min="5153" max="5153" customWidth="1" width="27.5703125"/>
    <col min="5154" max="5154" customWidth="1" width="27.5703125"/>
    <col min="5155" max="5155" customWidth="1" width="27.5703125"/>
    <col min="5156" max="5156" customWidth="1" width="27.5703125"/>
    <col min="5157" max="5157" customWidth="1" width="27.5703125"/>
    <col min="5158" max="5158" customWidth="1" width="27.5703125"/>
    <col min="5159" max="5159" customWidth="1" width="27.5703125"/>
    <col min="5160" max="5160" customWidth="1" width="27.5703125"/>
    <col min="5161" max="5161" customWidth="1" width="27.5703125"/>
    <col min="5162" max="5162" customWidth="1" width="27.5703125"/>
    <col min="5163" max="5163" customWidth="1" width="27.5703125"/>
    <col min="5164" max="5164" customWidth="1" width="27.5703125"/>
    <col min="5165" max="5165" customWidth="1" width="27.5703125"/>
    <col min="5166" max="5166" customWidth="1" width="27.5703125"/>
    <col min="5167" max="5167" customWidth="1" width="27.5703125"/>
    <col min="5168" max="5168" customWidth="1" width="27.5703125"/>
    <col min="5169" max="5169" customWidth="1" width="27.5703125"/>
    <col min="5170" max="5170" customWidth="1" width="27.5703125"/>
    <col min="5171" max="5171" customWidth="1" width="27.5703125"/>
    <col min="5172" max="5172" customWidth="1" width="27.5703125"/>
    <col min="5173" max="5173" customWidth="1" width="27.5703125"/>
    <col min="5174" max="5174" customWidth="1" width="27.5703125"/>
    <col min="5175" max="5175" customWidth="1" width="27.5703125"/>
    <col min="5176" max="5176" customWidth="1" width="27.5703125"/>
    <col min="5177" max="5177" customWidth="1" width="27.5703125"/>
    <col min="5178" max="5178" customWidth="1" width="27.5703125"/>
    <col min="5179" max="5179" customWidth="1" width="27.5703125"/>
    <col min="5180" max="5180" customWidth="1" width="27.5703125"/>
    <col min="5181" max="5181" customWidth="1" width="27.5703125"/>
    <col min="5182" max="5182" customWidth="1" width="27.5703125"/>
    <col min="5183" max="5183" customWidth="1" width="27.5703125"/>
    <col min="5184" max="5184" customWidth="1" width="27.5703125"/>
    <col min="5185" max="5185" customWidth="1" width="27.5703125"/>
    <col min="5186" max="5186" customWidth="1" width="27.5703125"/>
    <col min="5187" max="5187" customWidth="1" width="27.5703125"/>
    <col min="5188" max="5188" customWidth="1" width="27.5703125"/>
    <col min="5189" max="5189" customWidth="1" width="27.5703125"/>
    <col min="5190" max="5190" customWidth="1" width="27.5703125"/>
    <col min="5191" max="5191" customWidth="1" width="27.5703125"/>
    <col min="5192" max="5192" customWidth="1" width="27.5703125"/>
    <col min="5193" max="5193" customWidth="1" width="27.5703125"/>
    <col min="5194" max="5194" customWidth="1" width="27.5703125"/>
    <col min="5195" max="5195" customWidth="1" width="27.5703125"/>
    <col min="5196" max="5196" customWidth="1" width="27.5703125"/>
    <col min="5197" max="5197" customWidth="1" width="27.5703125"/>
    <col min="5198" max="5198" customWidth="1" width="27.5703125"/>
    <col min="5199" max="5199" customWidth="1" width="27.5703125"/>
    <col min="5200" max="5200" customWidth="1" width="27.5703125"/>
    <col min="5201" max="5201" customWidth="1" width="27.5703125"/>
    <col min="5202" max="5202" customWidth="1" width="27.5703125"/>
    <col min="5203" max="5203" customWidth="1" width="27.5703125"/>
    <col min="5204" max="5204" customWidth="1" width="27.5703125"/>
    <col min="5205" max="5205" customWidth="1" width="27.5703125"/>
    <col min="5206" max="5206" customWidth="1" width="27.5703125"/>
    <col min="5207" max="5207" customWidth="1" width="27.5703125"/>
    <col min="5208" max="5208" customWidth="1" width="27.5703125"/>
    <col min="5209" max="5209" customWidth="1" width="27.5703125"/>
    <col min="5210" max="5210" customWidth="1" width="27.5703125"/>
    <col min="5211" max="5211" customWidth="1" width="27.5703125"/>
    <col min="5212" max="5212" customWidth="1" width="27.5703125"/>
    <col min="5213" max="5213" customWidth="1" width="27.5703125"/>
    <col min="5214" max="5214" customWidth="1" width="27.5703125"/>
    <col min="5215" max="5215" customWidth="1" width="27.5703125"/>
    <col min="5216" max="5216" customWidth="1" width="27.5703125"/>
    <col min="5217" max="5217" customWidth="1" width="27.5703125"/>
    <col min="5218" max="5218" customWidth="1" width="27.5703125"/>
    <col min="5219" max="5219" customWidth="1" width="27.5703125"/>
    <col min="5220" max="5220" customWidth="1" width="27.5703125"/>
    <col min="5221" max="5221" customWidth="1" width="27.5703125"/>
    <col min="5222" max="5222" customWidth="1" width="27.5703125"/>
    <col min="5223" max="5223" customWidth="1" width="27.5703125"/>
    <col min="5224" max="5224" customWidth="1" width="27.5703125"/>
    <col min="5225" max="5225" customWidth="1" width="27.5703125"/>
    <col min="5226" max="5226" customWidth="1" width="27.5703125"/>
    <col min="5227" max="5227" customWidth="1" width="27.5703125"/>
    <col min="5228" max="5228" customWidth="1" width="27.5703125"/>
    <col min="5229" max="5229" customWidth="1" width="27.5703125"/>
    <col min="5230" max="5230" customWidth="1" width="27.5703125"/>
    <col min="5231" max="5231" customWidth="1" width="27.5703125"/>
    <col min="5232" max="5232" customWidth="1" width="27.5703125"/>
    <col min="5233" max="5233" customWidth="1" width="27.5703125"/>
    <col min="5234" max="5234" customWidth="1" width="27.5703125"/>
    <col min="5235" max="5235" customWidth="1" width="27.5703125"/>
    <col min="5236" max="5236" customWidth="1" width="27.5703125"/>
    <col min="5237" max="5237" customWidth="1" width="27.5703125"/>
    <col min="5238" max="5238" customWidth="1" width="27.5703125"/>
    <col min="5239" max="5239" customWidth="1" width="27.5703125"/>
    <col min="5240" max="5240" customWidth="1" width="27.5703125"/>
    <col min="5241" max="5241" customWidth="1" width="27.5703125"/>
    <col min="5242" max="5242" customWidth="1" width="27.5703125"/>
    <col min="5243" max="5243" customWidth="1" width="27.5703125"/>
    <col min="5244" max="5244" customWidth="1" width="27.5703125"/>
    <col min="5245" max="5245" customWidth="1" width="27.5703125"/>
    <col min="5246" max="5246" customWidth="1" width="27.5703125"/>
    <col min="5247" max="5247" customWidth="1" width="27.5703125"/>
    <col min="5248" max="5248" customWidth="1" width="27.5703125"/>
    <col min="5249" max="5249" customWidth="1" width="27.5703125"/>
    <col min="5250" max="5250" customWidth="1" width="27.5703125"/>
    <col min="5251" max="5251" customWidth="1" width="27.5703125"/>
    <col min="5252" max="5252" customWidth="1" width="27.5703125"/>
    <col min="5253" max="5253" customWidth="1" width="27.5703125"/>
    <col min="5254" max="5254" customWidth="1" width="27.5703125"/>
    <col min="5255" max="5255" customWidth="1" width="27.5703125"/>
    <col min="5256" max="5256" customWidth="1" width="27.5703125"/>
    <col min="5257" max="5257" customWidth="1" width="27.5703125"/>
    <col min="5258" max="5258" customWidth="1" width="27.5703125"/>
    <col min="5259" max="5259" customWidth="1" width="27.5703125"/>
    <col min="5260" max="5260" customWidth="1" width="27.5703125"/>
    <col min="5261" max="5261" customWidth="1" width="27.5703125"/>
    <col min="5262" max="5262" customWidth="1" width="27.5703125"/>
    <col min="5263" max="5263" customWidth="1" width="27.5703125"/>
    <col min="5264" max="5264" customWidth="1" width="27.5703125"/>
    <col min="5265" max="5265" customWidth="1" width="27.5703125"/>
    <col min="5266" max="5266" customWidth="1" width="27.5703125"/>
    <col min="5267" max="5267" customWidth="1" width="27.5703125"/>
    <col min="5268" max="5268" customWidth="1" width="27.5703125"/>
    <col min="5269" max="5269" customWidth="1" width="27.5703125"/>
    <col min="5270" max="5270" customWidth="1" width="27.5703125"/>
    <col min="5271" max="5271" customWidth="1" width="27.5703125"/>
    <col min="5272" max="5272" customWidth="1" width="27.5703125"/>
    <col min="5273" max="5273" customWidth="1" width="27.5703125"/>
    <col min="5274" max="5274" customWidth="1" width="27.5703125"/>
    <col min="5275" max="5275" customWidth="1" width="27.5703125"/>
    <col min="5276" max="5276" customWidth="1" width="27.5703125"/>
    <col min="5277" max="5277" customWidth="1" width="27.5703125"/>
    <col min="5278" max="5278" customWidth="1" width="27.5703125"/>
    <col min="5279" max="5279" customWidth="1" width="27.5703125"/>
    <col min="5280" max="5280" customWidth="1" width="27.5703125"/>
    <col min="5281" max="5281" customWidth="1" width="27.5703125"/>
    <col min="5282" max="5282" customWidth="1" width="27.5703125"/>
    <col min="5283" max="5283" customWidth="1" width="27.5703125"/>
    <col min="5284" max="5284" customWidth="1" width="27.5703125"/>
    <col min="5285" max="5285" customWidth="1" width="27.5703125"/>
    <col min="5286" max="5286" customWidth="1" width="27.5703125"/>
    <col min="5287" max="5287" customWidth="1" width="27.5703125"/>
    <col min="5288" max="5288" customWidth="1" width="27.5703125"/>
    <col min="5289" max="5289" customWidth="1" width="27.5703125"/>
    <col min="5290" max="5290" customWidth="1" width="27.5703125"/>
    <col min="5291" max="5291" customWidth="1" width="27.5703125"/>
    <col min="5292" max="5292" customWidth="1" width="27.5703125"/>
    <col min="5293" max="5293" customWidth="1" width="27.5703125"/>
    <col min="5294" max="5294" customWidth="1" width="27.5703125"/>
    <col min="5295" max="5295" customWidth="1" width="27.5703125"/>
    <col min="5296" max="5296" customWidth="1" width="27.5703125"/>
    <col min="5297" max="5297" customWidth="1" width="27.5703125"/>
    <col min="5298" max="5298" customWidth="1" width="27.5703125"/>
    <col min="5299" max="5299" customWidth="1" width="27.5703125"/>
    <col min="5300" max="5300" customWidth="1" width="27.5703125"/>
    <col min="5301" max="5301" customWidth="1" width="27.5703125"/>
    <col min="5302" max="5302" customWidth="1" width="27.5703125"/>
    <col min="5303" max="5303" customWidth="1" width="27.5703125"/>
    <col min="5304" max="5304" customWidth="1" width="27.5703125"/>
    <col min="5305" max="5305" customWidth="1" width="27.5703125"/>
    <col min="5306" max="5306" customWidth="1" width="27.5703125"/>
    <col min="5307" max="5307" customWidth="1" width="27.5703125"/>
    <col min="5308" max="5308" customWidth="1" width="27.5703125"/>
    <col min="5309" max="5309" customWidth="1" width="27.5703125"/>
    <col min="5310" max="5310" customWidth="1" width="27.5703125"/>
    <col min="5311" max="5311" customWidth="1" width="27.5703125"/>
    <col min="5312" max="5312" customWidth="1" width="27.5703125"/>
    <col min="5313" max="5313" customWidth="1" width="27.5703125"/>
    <col min="5314" max="5314" customWidth="1" width="27.5703125"/>
    <col min="5315" max="5315" customWidth="1" width="27.5703125"/>
    <col min="5316" max="5316" customWidth="1" width="27.5703125"/>
    <col min="5317" max="5317" customWidth="1" width="27.5703125"/>
    <col min="5318" max="5318" customWidth="1" width="27.5703125"/>
    <col min="5319" max="5319" customWidth="1" width="27.5703125"/>
    <col min="5320" max="5320" customWidth="1" width="27.5703125"/>
    <col min="5321" max="5321" customWidth="1" width="27.5703125"/>
    <col min="5322" max="5322" customWidth="1" width="27.5703125"/>
    <col min="5323" max="5323" customWidth="1" width="27.5703125"/>
    <col min="5324" max="5324" customWidth="1" width="27.5703125"/>
    <col min="5325" max="5325" customWidth="1" width="27.5703125"/>
    <col min="5326" max="5326" customWidth="1" width="27.5703125"/>
    <col min="5327" max="5327" customWidth="1" width="27.5703125"/>
    <col min="5328" max="5328" customWidth="1" width="27.5703125"/>
    <col min="5329" max="5329" customWidth="1" width="27.5703125"/>
    <col min="5330" max="5330" customWidth="1" width="27.5703125"/>
    <col min="5331" max="5331" customWidth="1" width="27.5703125"/>
    <col min="5332" max="5332" customWidth="1" width="27.5703125"/>
    <col min="5333" max="5333" customWidth="1" width="27.5703125"/>
    <col min="5334" max="5334" customWidth="1" width="27.5703125"/>
    <col min="5335" max="5335" customWidth="1" width="27.5703125"/>
    <col min="5336" max="5336" customWidth="1" width="27.5703125"/>
    <col min="5337" max="5337" customWidth="1" width="27.5703125"/>
    <col min="5338" max="5338" customWidth="1" width="27.5703125"/>
    <col min="5339" max="5339" customWidth="1" width="27.5703125"/>
    <col min="5340" max="5340" customWidth="1" width="27.5703125"/>
    <col min="5341" max="5341" customWidth="1" width="27.5703125"/>
    <col min="5342" max="5342" customWidth="1" width="27.5703125"/>
    <col min="5343" max="5343" customWidth="1" width="27.5703125"/>
    <col min="5344" max="5344" customWidth="1" width="27.5703125"/>
    <col min="5345" max="5345" customWidth="1" width="27.5703125"/>
    <col min="5346" max="5346" customWidth="1" width="27.5703125"/>
    <col min="5347" max="5347" customWidth="1" width="27.5703125"/>
    <col min="5348" max="5348" customWidth="1" width="27.5703125"/>
    <col min="5349" max="5349" customWidth="1" width="27.5703125"/>
    <col min="5350" max="5350" customWidth="1" width="27.5703125"/>
    <col min="5351" max="5351" customWidth="1" width="27.5703125"/>
    <col min="5352" max="5352" customWidth="1" width="27.5703125"/>
    <col min="5353" max="5353" customWidth="1" width="27.5703125"/>
    <col min="5354" max="5354" customWidth="1" width="27.5703125"/>
    <col min="5355" max="5355" customWidth="1" width="27.5703125"/>
    <col min="5356" max="5356" customWidth="1" width="27.5703125"/>
    <col min="5357" max="5357" customWidth="1" width="27.5703125"/>
    <col min="5358" max="5358" customWidth="1" width="27.5703125"/>
    <col min="5359" max="5359" customWidth="1" width="27.5703125"/>
    <col min="5360" max="5360" customWidth="1" width="27.5703125"/>
    <col min="5361" max="5361" customWidth="1" width="27.5703125"/>
    <col min="5362" max="5362" customWidth="1" width="27.5703125"/>
    <col min="5363" max="5363" customWidth="1" width="27.5703125"/>
    <col min="5364" max="5364" customWidth="1" width="27.5703125"/>
    <col min="5365" max="5365" customWidth="1" width="27.5703125"/>
    <col min="5366" max="5366" customWidth="1" width="27.5703125"/>
    <col min="5367" max="5367" customWidth="1" width="27.5703125"/>
    <col min="5368" max="5368" customWidth="1" width="27.5703125"/>
    <col min="5369" max="5369" customWidth="1" width="27.5703125"/>
    <col min="5370" max="5370" customWidth="1" width="27.5703125"/>
    <col min="5371" max="5371" customWidth="1" width="27.5703125"/>
    <col min="5372" max="5372" customWidth="1" width="27.5703125"/>
    <col min="5373" max="5373" customWidth="1" width="27.5703125"/>
    <col min="5374" max="5374" customWidth="1" width="27.5703125"/>
    <col min="5375" max="5375" customWidth="1" width="27.5703125"/>
    <col min="5376" max="5376" customWidth="1" width="27.5703125"/>
    <col min="5377" max="5377" customWidth="1" width="27.5703125"/>
    <col min="5378" max="5378" customWidth="1" width="27.5703125"/>
    <col min="5379" max="5379" customWidth="1" width="27.5703125"/>
    <col min="5380" max="5380" customWidth="1" width="27.5703125"/>
    <col min="5381" max="5381" customWidth="1" width="27.5703125"/>
    <col min="5382" max="5382" customWidth="1" width="27.5703125"/>
    <col min="5383" max="5383" customWidth="1" width="27.5703125"/>
    <col min="5384" max="5384" customWidth="1" width="27.5703125"/>
    <col min="5385" max="5385" customWidth="1" width="27.5703125"/>
    <col min="5386" max="5386" customWidth="1" width="27.5703125"/>
    <col min="5387" max="5387" customWidth="1" width="27.5703125"/>
    <col min="5388" max="5388" customWidth="1" width="27.5703125"/>
    <col min="5389" max="5389" customWidth="1" width="27.5703125"/>
    <col min="5390" max="5390" customWidth="1" width="27.5703125"/>
    <col min="5391" max="5391" customWidth="1" width="27.5703125"/>
    <col min="5392" max="5392" customWidth="1" width="27.5703125"/>
    <col min="5393" max="5393" customWidth="1" width="27.5703125"/>
    <col min="5394" max="5394" customWidth="1" width="27.5703125"/>
    <col min="5395" max="5395" customWidth="1" width="27.5703125"/>
    <col min="5396" max="5396" customWidth="1" width="27.5703125"/>
    <col min="5397" max="5397" customWidth="1" width="27.5703125"/>
    <col min="5398" max="5398" customWidth="1" width="27.5703125"/>
    <col min="5399" max="5399" customWidth="1" width="27.5703125"/>
    <col min="5400" max="5400" customWidth="1" width="27.5703125"/>
    <col min="5401" max="5401" customWidth="1" width="27.5703125"/>
    <col min="5402" max="5402" customWidth="1" width="27.5703125"/>
    <col min="5403" max="5403" customWidth="1" width="27.5703125"/>
    <col min="5404" max="5404" customWidth="1" width="27.5703125"/>
    <col min="5405" max="5405" customWidth="1" width="27.5703125"/>
    <col min="5406" max="5406" customWidth="1" width="27.5703125"/>
    <col min="5407" max="5407" customWidth="1" width="27.5703125"/>
    <col min="5408" max="5408" customWidth="1" width="27.5703125"/>
    <col min="5409" max="5409" customWidth="1" width="27.5703125"/>
    <col min="5410" max="5410" customWidth="1" width="27.5703125"/>
    <col min="5411" max="5411" customWidth="1" width="27.5703125"/>
    <col min="5412" max="5412" customWidth="1" width="27.5703125"/>
    <col min="5413" max="5413" customWidth="1" width="27.5703125"/>
    <col min="5414" max="5414" customWidth="1" width="27.5703125"/>
    <col min="5415" max="5415" customWidth="1" width="27.5703125"/>
    <col min="5416" max="5416" customWidth="1" width="27.5703125"/>
    <col min="5417" max="5417" customWidth="1" width="27.5703125"/>
    <col min="5418" max="5418" customWidth="1" width="27.5703125"/>
    <col min="5419" max="5419" customWidth="1" width="27.5703125"/>
    <col min="5420" max="5420" customWidth="1" width="27.5703125"/>
    <col min="5421" max="5421" customWidth="1" width="27.5703125"/>
    <col min="5422" max="5422" customWidth="1" width="27.5703125"/>
    <col min="5423" max="5423" customWidth="1" width="27.5703125"/>
    <col min="5424" max="5424" customWidth="1" width="27.5703125"/>
    <col min="5425" max="5425" customWidth="1" width="27.5703125"/>
    <col min="5426" max="5426" customWidth="1" width="27.5703125"/>
    <col min="5427" max="5427" customWidth="1" width="27.5703125"/>
    <col min="5428" max="5428" customWidth="1" width="27.5703125"/>
    <col min="5429" max="5429" customWidth="1" width="27.5703125"/>
    <col min="5430" max="5430" customWidth="1" width="27.5703125"/>
    <col min="5431" max="5431" customWidth="1" width="27.5703125"/>
    <col min="5432" max="5432" customWidth="1" width="27.5703125"/>
    <col min="5433" max="5433" customWidth="1" width="27.5703125"/>
    <col min="5434" max="5434" customWidth="1" width="27.5703125"/>
    <col min="5435" max="5435" customWidth="1" width="27.5703125"/>
    <col min="5436" max="5436" customWidth="1" width="27.5703125"/>
    <col min="5437" max="5437" customWidth="1" width="27.5703125"/>
    <col min="5438" max="5438" customWidth="1" width="27.5703125"/>
    <col min="5439" max="5439" customWidth="1" width="27.5703125"/>
    <col min="5440" max="5440" customWidth="1" width="27.5703125"/>
    <col min="5441" max="5441" customWidth="1" width="27.5703125"/>
    <col min="5442" max="5442" customWidth="1" width="27.5703125"/>
    <col min="5443" max="5443" customWidth="1" width="27.5703125"/>
    <col min="5444" max="5444" customWidth="1" width="27.5703125"/>
    <col min="5445" max="5445" customWidth="1" width="27.5703125"/>
    <col min="5446" max="5446" customWidth="1" width="27.5703125"/>
    <col min="5447" max="5447" customWidth="1" width="27.5703125"/>
    <col min="5448" max="5448" customWidth="1" width="27.5703125"/>
    <col min="5449" max="5449" customWidth="1" width="27.5703125"/>
    <col min="5450" max="5450" customWidth="1" width="27.5703125"/>
    <col min="5451" max="5451" customWidth="1" width="27.5703125"/>
    <col min="5452" max="5452" customWidth="1" width="27.5703125"/>
    <col min="5453" max="5453" customWidth="1" width="27.5703125"/>
    <col min="5454" max="5454" customWidth="1" width="27.5703125"/>
    <col min="5455" max="5455" customWidth="1" width="27.5703125"/>
    <col min="5456" max="5456" customWidth="1" width="27.5703125"/>
    <col min="5457" max="5457" customWidth="1" width="27.5703125"/>
    <col min="5458" max="5458" customWidth="1" width="27.5703125"/>
    <col min="5459" max="5459" customWidth="1" width="27.5703125"/>
    <col min="5460" max="5460" customWidth="1" width="27.5703125"/>
    <col min="5461" max="5461" customWidth="1" width="27.5703125"/>
    <col min="5462" max="5462" customWidth="1" width="27.5703125"/>
    <col min="5463" max="5463" customWidth="1" width="27.5703125"/>
    <col min="5464" max="5464" customWidth="1" width="27.5703125"/>
    <col min="5465" max="5465" customWidth="1" width="27.5703125"/>
    <col min="5466" max="5466" customWidth="1" width="27.5703125"/>
    <col min="5467" max="5467" customWidth="1" width="27.5703125"/>
    <col min="5468" max="5468" customWidth="1" width="27.5703125"/>
    <col min="5469" max="5469" customWidth="1" width="27.5703125"/>
    <col min="5470" max="5470" customWidth="1" width="27.5703125"/>
    <col min="5471" max="5471" customWidth="1" width="27.5703125"/>
    <col min="5472" max="5472" customWidth="1" width="27.5703125"/>
    <col min="5473" max="5473" customWidth="1" width="27.5703125"/>
    <col min="5474" max="5474" customWidth="1" width="27.5703125"/>
    <col min="5475" max="5475" customWidth="1" width="27.5703125"/>
    <col min="5476" max="5476" customWidth="1" width="27.5703125"/>
    <col min="5477" max="5477" customWidth="1" width="27.5703125"/>
    <col min="5478" max="5478" customWidth="1" width="27.5703125"/>
    <col min="5479" max="5479" customWidth="1" width="27.5703125"/>
    <col min="5480" max="5480" customWidth="1" width="27.5703125"/>
    <col min="5481" max="5481" customWidth="1" width="27.5703125"/>
    <col min="5482" max="5482" customWidth="1" width="27.5703125"/>
    <col min="5483" max="5483" customWidth="1" width="27.5703125"/>
    <col min="5484" max="5484" customWidth="1" width="27.5703125"/>
    <col min="5485" max="5485" customWidth="1" width="27.5703125"/>
    <col min="5486" max="5486" customWidth="1" width="27.5703125"/>
    <col min="5487" max="5487" customWidth="1" width="27.5703125"/>
    <col min="5488" max="5488" customWidth="1" width="27.5703125"/>
    <col min="5489" max="5489" customWidth="1" width="27.5703125"/>
    <col min="5490" max="5490" customWidth="1" width="27.5703125"/>
    <col min="5491" max="5491" customWidth="1" width="27.5703125"/>
    <col min="5492" max="5492" customWidth="1" width="27.5703125"/>
    <col min="5493" max="5493" customWidth="1" width="27.5703125"/>
    <col min="5494" max="5494" customWidth="1" width="27.5703125"/>
    <col min="5495" max="5495" customWidth="1" width="27.5703125"/>
    <col min="5496" max="5496" customWidth="1" width="27.5703125"/>
    <col min="5497" max="5497" customWidth="1" width="27.5703125"/>
    <col min="5498" max="5498" customWidth="1" width="27.5703125"/>
    <col min="5499" max="5499" customWidth="1" width="27.5703125"/>
    <col min="5500" max="5500" customWidth="1" width="27.5703125"/>
    <col min="5501" max="5501" customWidth="1" width="27.5703125"/>
    <col min="5502" max="5502" customWidth="1" width="27.5703125"/>
    <col min="5503" max="5503" customWidth="1" width="27.5703125"/>
    <col min="5504" max="5504" customWidth="1" width="27.5703125"/>
    <col min="5505" max="5505" customWidth="1" width="27.5703125"/>
    <col min="5506" max="5506" customWidth="1" width="27.5703125"/>
    <col min="5507" max="5507" customWidth="1" width="27.5703125"/>
    <col min="5508" max="5508" customWidth="1" width="27.5703125"/>
    <col min="5509" max="5509" customWidth="1" width="27.5703125"/>
    <col min="5510" max="5510" customWidth="1" width="27.5703125"/>
    <col min="5511" max="5511" customWidth="1" width="27.5703125"/>
    <col min="5512" max="5512" customWidth="1" width="27.5703125"/>
    <col min="5513" max="5513" customWidth="1" width="27.5703125"/>
    <col min="5514" max="5514" customWidth="1" width="27.5703125"/>
    <col min="5515" max="5515" customWidth="1" width="27.5703125"/>
    <col min="5516" max="5516" customWidth="1" width="27.5703125"/>
    <col min="5517" max="5517" customWidth="1" width="27.5703125"/>
    <col min="5518" max="5518" customWidth="1" width="27.5703125"/>
    <col min="5519" max="5519" customWidth="1" width="27.5703125"/>
    <col min="5520" max="5520" customWidth="1" width="27.5703125"/>
    <col min="5521" max="5521" customWidth="1" width="27.5703125"/>
    <col min="5522" max="5522" customWidth="1" width="27.5703125"/>
    <col min="5523" max="5523" customWidth="1" width="27.5703125"/>
    <col min="5524" max="5524" customWidth="1" width="27.5703125"/>
    <col min="5525" max="5525" customWidth="1" width="27.5703125"/>
    <col min="5526" max="5526" customWidth="1" width="27.5703125"/>
    <col min="5527" max="5527" customWidth="1" width="27.5703125"/>
    <col min="5528" max="5528" customWidth="1" width="27.5703125"/>
    <col min="5529" max="5529" customWidth="1" width="27.5703125"/>
    <col min="5530" max="5530" customWidth="1" width="27.5703125"/>
    <col min="5531" max="5531" customWidth="1" width="27.5703125"/>
    <col min="5532" max="5532" customWidth="1" width="27.5703125"/>
    <col min="5533" max="5533" customWidth="1" width="27.5703125"/>
    <col min="5534" max="5534" customWidth="1" width="27.5703125"/>
    <col min="5535" max="5535" customWidth="1" width="27.5703125"/>
    <col min="5536" max="5536" customWidth="1" width="27.5703125"/>
    <col min="5537" max="5537" customWidth="1" width="27.5703125"/>
    <col min="5538" max="5538" customWidth="1" width="27.5703125"/>
    <col min="5539" max="5539" customWidth="1" width="27.5703125"/>
    <col min="5540" max="5540" customWidth="1" width="27.5703125"/>
    <col min="5541" max="5541" customWidth="1" width="27.5703125"/>
    <col min="5542" max="5542" customWidth="1" width="27.5703125"/>
    <col min="5543" max="5543" customWidth="1" width="27.5703125"/>
    <col min="5544" max="5544" customWidth="1" width="27.5703125"/>
    <col min="5545" max="5545" customWidth="1" width="27.5703125"/>
    <col min="5546" max="5546" customWidth="1" width="27.5703125"/>
    <col min="5547" max="5547" customWidth="1" width="27.5703125"/>
    <col min="5548" max="5548" customWidth="1" width="27.5703125"/>
    <col min="5549" max="5549" customWidth="1" width="27.5703125"/>
    <col min="5550" max="5550" customWidth="1" width="27.5703125"/>
    <col min="5551" max="5551" customWidth="1" width="27.5703125"/>
    <col min="5552" max="5552" customWidth="1" width="27.5703125"/>
    <col min="5553" max="5553" customWidth="1" width="27.5703125"/>
    <col min="5554" max="5554" customWidth="1" width="27.5703125"/>
    <col min="5555" max="5555" customWidth="1" width="27.5703125"/>
    <col min="5556" max="5556" customWidth="1" width="27.5703125"/>
    <col min="5557" max="5557" customWidth="1" width="27.5703125"/>
    <col min="5558" max="5558" customWidth="1" width="27.5703125"/>
    <col min="5559" max="5559" customWidth="1" width="27.5703125"/>
    <col min="5560" max="5560" customWidth="1" width="27.5703125"/>
    <col min="5561" max="5561" customWidth="1" width="27.5703125"/>
    <col min="5562" max="5562" customWidth="1" width="27.5703125"/>
    <col min="5563" max="5563" customWidth="1" width="27.5703125"/>
    <col min="5564" max="5564" customWidth="1" width="27.5703125"/>
    <col min="5565" max="5565" customWidth="1" width="27.5703125"/>
    <col min="5566" max="5566" customWidth="1" width="27.5703125"/>
    <col min="5567" max="5567" customWidth="1" width="27.5703125"/>
    <col min="5568" max="5568" customWidth="1" width="27.5703125"/>
    <col min="5569" max="5569" customWidth="1" width="27.5703125"/>
    <col min="5570" max="5570" customWidth="1" width="27.5703125"/>
    <col min="5571" max="5571" customWidth="1" width="27.5703125"/>
    <col min="5572" max="5572" customWidth="1" width="27.5703125"/>
    <col min="5573" max="5573" customWidth="1" width="27.5703125"/>
    <col min="5574" max="5574" customWidth="1" width="27.5703125"/>
    <col min="5575" max="5575" customWidth="1" width="27.5703125"/>
    <col min="5576" max="5576" customWidth="1" width="27.5703125"/>
    <col min="5577" max="5577" customWidth="1" width="27.5703125"/>
    <col min="5578" max="5578" customWidth="1" width="27.5703125"/>
    <col min="5579" max="5579" customWidth="1" width="27.5703125"/>
    <col min="5580" max="5580" customWidth="1" width="27.5703125"/>
    <col min="5581" max="5581" customWidth="1" width="27.5703125"/>
    <col min="5582" max="5582" customWidth="1" width="27.5703125"/>
    <col min="5583" max="5583" customWidth="1" width="27.5703125"/>
    <col min="5584" max="5584" customWidth="1" width="27.5703125"/>
    <col min="5585" max="5585" customWidth="1" width="27.5703125"/>
    <col min="5586" max="5586" customWidth="1" width="27.5703125"/>
    <col min="5587" max="5587" customWidth="1" width="27.5703125"/>
    <col min="5588" max="5588" customWidth="1" width="27.5703125"/>
    <col min="5589" max="5589" customWidth="1" width="27.5703125"/>
    <col min="5590" max="5590" customWidth="1" width="27.5703125"/>
    <col min="5591" max="5591" customWidth="1" width="27.5703125"/>
    <col min="5592" max="5592" customWidth="1" width="27.5703125"/>
    <col min="5593" max="5593" customWidth="1" width="27.5703125"/>
    <col min="5594" max="5594" customWidth="1" width="27.5703125"/>
    <col min="5595" max="5595" customWidth="1" width="27.5703125"/>
    <col min="5596" max="5596" customWidth="1" width="27.5703125"/>
    <col min="5597" max="5597" customWidth="1" width="27.5703125"/>
    <col min="5598" max="5598" customWidth="1" width="27.5703125"/>
    <col min="5599" max="5599" customWidth="1" width="27.5703125"/>
    <col min="5600" max="5600" customWidth="1" width="27.5703125"/>
    <col min="5601" max="5601" customWidth="1" width="27.5703125"/>
    <col min="5602" max="5602" customWidth="1" width="27.5703125"/>
    <col min="5603" max="5603" customWidth="1" width="27.5703125"/>
    <col min="5604" max="5604" customWidth="1" width="27.5703125"/>
    <col min="5605" max="5605" customWidth="1" width="27.5703125"/>
    <col min="5606" max="5606" customWidth="1" width="27.5703125"/>
    <col min="5607" max="5607" customWidth="1" width="27.5703125"/>
    <col min="5608" max="5608" customWidth="1" width="27.5703125"/>
    <col min="5609" max="5609" customWidth="1" width="27.5703125"/>
    <col min="5610" max="5610" customWidth="1" width="27.5703125"/>
    <col min="5611" max="5611" customWidth="1" width="27.5703125"/>
    <col min="5612" max="5612" customWidth="1" width="27.5703125"/>
    <col min="5613" max="5613" customWidth="1" width="27.5703125"/>
    <col min="5614" max="5614" customWidth="1" width="27.5703125"/>
    <col min="5615" max="5615" customWidth="1" width="27.5703125"/>
    <col min="5616" max="5616" customWidth="1" width="27.5703125"/>
    <col min="5617" max="5617" customWidth="1" width="27.5703125"/>
    <col min="5618" max="5618" customWidth="1" width="27.5703125"/>
    <col min="5619" max="5619" customWidth="1" width="27.5703125"/>
    <col min="5620" max="5620" customWidth="1" width="27.5703125"/>
    <col min="5621" max="5621" customWidth="1" width="27.5703125"/>
    <col min="5622" max="5622" customWidth="1" width="27.5703125"/>
    <col min="5623" max="5623" customWidth="1" width="27.5703125"/>
    <col min="5624" max="5624" customWidth="1" width="27.5703125"/>
    <col min="5625" max="5625" customWidth="1" width="27.5703125"/>
    <col min="5626" max="5626" customWidth="1" width="27.5703125"/>
    <col min="5627" max="5627" customWidth="1" width="27.5703125"/>
    <col min="5628" max="5628" customWidth="1" width="27.5703125"/>
    <col min="5629" max="5629" customWidth="1" width="27.5703125"/>
    <col min="5630" max="5630" customWidth="1" width="27.5703125"/>
    <col min="5631" max="5631" customWidth="1" width="27.5703125"/>
    <col min="5632" max="5632" customWidth="1" width="27.5703125"/>
    <col min="5633" max="5633" customWidth="1" width="27.5703125"/>
    <col min="5634" max="5634" customWidth="1" width="27.5703125"/>
    <col min="5635" max="5635" customWidth="1" width="27.5703125"/>
    <col min="5636" max="5636" customWidth="1" width="27.5703125"/>
    <col min="5637" max="5637" customWidth="1" width="27.5703125"/>
    <col min="5638" max="5638" customWidth="1" width="27.5703125"/>
    <col min="5639" max="5639" customWidth="1" width="27.5703125"/>
    <col min="5640" max="5640" customWidth="1" width="27.5703125"/>
    <col min="5641" max="5641" customWidth="1" width="27.5703125"/>
    <col min="5642" max="5642" customWidth="1" width="27.5703125"/>
    <col min="5643" max="5643" customWidth="1" width="27.5703125"/>
    <col min="5644" max="5644" customWidth="1" width="27.5703125"/>
    <col min="5645" max="5645" customWidth="1" width="27.5703125"/>
    <col min="5646" max="5646" customWidth="1" width="27.5703125"/>
    <col min="5647" max="5647" customWidth="1" width="27.5703125"/>
    <col min="5648" max="5648" customWidth="1" width="27.5703125"/>
    <col min="5649" max="5649" customWidth="1" width="27.5703125"/>
    <col min="5650" max="5650" customWidth="1" width="27.5703125"/>
    <col min="5651" max="5651" customWidth="1" width="27.5703125"/>
    <col min="5652" max="5652" customWidth="1" width="27.5703125"/>
    <col min="5653" max="5653" customWidth="1" width="27.5703125"/>
    <col min="5654" max="5654" customWidth="1" width="27.5703125"/>
    <col min="5655" max="5655" customWidth="1" width="27.5703125"/>
    <col min="5656" max="5656" customWidth="1" width="27.5703125"/>
    <col min="5657" max="5657" customWidth="1" width="27.5703125"/>
    <col min="5658" max="5658" customWidth="1" width="27.5703125"/>
    <col min="5659" max="5659" customWidth="1" width="27.5703125"/>
    <col min="5660" max="5660" customWidth="1" width="27.5703125"/>
    <col min="5661" max="5661" customWidth="1" width="27.5703125"/>
    <col min="5662" max="5662" customWidth="1" width="27.5703125"/>
    <col min="5663" max="5663" customWidth="1" width="27.5703125"/>
    <col min="5664" max="5664" customWidth="1" width="27.5703125"/>
    <col min="5665" max="5665" customWidth="1" width="27.5703125"/>
    <col min="5666" max="5666" customWidth="1" width="27.5703125"/>
    <col min="5667" max="5667" customWidth="1" width="27.5703125"/>
    <col min="5668" max="5668" customWidth="1" width="27.5703125"/>
    <col min="5669" max="5669" customWidth="1" width="27.5703125"/>
    <col min="5670" max="5670" customWidth="1" width="27.5703125"/>
    <col min="5671" max="5671" customWidth="1" width="27.5703125"/>
    <col min="5672" max="5672" customWidth="1" width="27.5703125"/>
    <col min="5673" max="5673" customWidth="1" width="27.5703125"/>
    <col min="5674" max="5674" customWidth="1" width="27.5703125"/>
    <col min="5675" max="5675" customWidth="1" width="27.5703125"/>
    <col min="5676" max="5676" customWidth="1" width="27.5703125"/>
    <col min="5677" max="5677" customWidth="1" width="27.5703125"/>
    <col min="5678" max="5678" customWidth="1" width="27.5703125"/>
    <col min="5679" max="5679" customWidth="1" width="27.5703125"/>
    <col min="5680" max="5680" customWidth="1" width="27.5703125"/>
    <col min="5681" max="5681" customWidth="1" width="27.5703125"/>
    <col min="5682" max="5682" customWidth="1" width="27.5703125"/>
    <col min="5683" max="5683" customWidth="1" width="27.5703125"/>
    <col min="5684" max="5684" customWidth="1" width="27.5703125"/>
    <col min="5685" max="5685" customWidth="1" width="27.5703125"/>
    <col min="5686" max="5686" customWidth="1" width="27.5703125"/>
    <col min="5687" max="5687" customWidth="1" width="27.5703125"/>
    <col min="5688" max="5688" customWidth="1" width="27.5703125"/>
    <col min="5689" max="5689" customWidth="1" width="27.5703125"/>
    <col min="5690" max="5690" customWidth="1" width="27.5703125"/>
    <col min="5691" max="5691" customWidth="1" width="27.5703125"/>
    <col min="5692" max="5692" customWidth="1" width="27.5703125"/>
    <col min="5693" max="5693" customWidth="1" width="27.5703125"/>
    <col min="5694" max="5694" customWidth="1" width="27.5703125"/>
    <col min="5695" max="5695" customWidth="1" width="27.5703125"/>
    <col min="5696" max="5696" customWidth="1" width="27.5703125"/>
    <col min="5697" max="5697" customWidth="1" width="27.5703125"/>
    <col min="5698" max="5698" customWidth="1" width="27.5703125"/>
    <col min="5699" max="5699" customWidth="1" width="27.5703125"/>
    <col min="5700" max="5700" customWidth="1" width="27.5703125"/>
    <col min="5701" max="5701" customWidth="1" width="27.5703125"/>
    <col min="5702" max="5702" customWidth="1" width="27.5703125"/>
    <col min="5703" max="5703" customWidth="1" width="27.5703125"/>
    <col min="5704" max="5704" customWidth="1" width="27.5703125"/>
    <col min="5705" max="5705" customWidth="1" width="27.5703125"/>
    <col min="5706" max="5706" customWidth="1" width="27.5703125"/>
    <col min="5707" max="5707" customWidth="1" width="27.5703125"/>
    <col min="5708" max="5708" customWidth="1" width="27.5703125"/>
    <col min="5709" max="5709" customWidth="1" width="27.5703125"/>
    <col min="5710" max="5710" customWidth="1" width="27.5703125"/>
    <col min="5711" max="5711" customWidth="1" width="27.5703125"/>
    <col min="5712" max="5712" customWidth="1" width="27.5703125"/>
    <col min="5713" max="5713" customWidth="1" width="27.5703125"/>
    <col min="5714" max="5714" customWidth="1" width="27.5703125"/>
    <col min="5715" max="5715" customWidth="1" width="27.5703125"/>
    <col min="5716" max="5716" customWidth="1" width="27.5703125"/>
    <col min="5717" max="5717" customWidth="1" width="27.5703125"/>
    <col min="5718" max="5718" customWidth="1" width="27.5703125"/>
    <col min="5719" max="5719" customWidth="1" width="27.5703125"/>
    <col min="5720" max="5720" customWidth="1" width="27.5703125"/>
    <col min="5721" max="5721" customWidth="1" width="27.5703125"/>
    <col min="5722" max="5722" customWidth="1" width="27.5703125"/>
    <col min="5723" max="5723" customWidth="1" width="27.5703125"/>
    <col min="5724" max="5724" customWidth="1" width="27.5703125"/>
    <col min="5725" max="5725" customWidth="1" width="27.5703125"/>
    <col min="5726" max="5726" customWidth="1" width="27.5703125"/>
    <col min="5727" max="5727" customWidth="1" width="27.5703125"/>
    <col min="5728" max="5728" customWidth="1" width="27.5703125"/>
    <col min="5729" max="5729" customWidth="1" width="27.5703125"/>
    <col min="5730" max="5730" customWidth="1" width="27.5703125"/>
    <col min="5731" max="5731" customWidth="1" width="27.5703125"/>
    <col min="5732" max="5732" customWidth="1" width="27.5703125"/>
    <col min="5733" max="5733" customWidth="1" width="27.5703125"/>
    <col min="5734" max="5734" customWidth="1" width="27.5703125"/>
    <col min="5735" max="5735" customWidth="1" width="27.5703125"/>
    <col min="5736" max="5736" customWidth="1" width="27.5703125"/>
    <col min="5737" max="5737" customWidth="1" width="27.5703125"/>
    <col min="5738" max="5738" customWidth="1" width="27.5703125"/>
    <col min="5739" max="5739" customWidth="1" width="27.5703125"/>
    <col min="5740" max="5740" customWidth="1" width="27.5703125"/>
    <col min="5741" max="5741" customWidth="1" width="27.5703125"/>
    <col min="5742" max="5742" customWidth="1" width="27.5703125"/>
    <col min="5743" max="5743" customWidth="1" width="27.5703125"/>
    <col min="5744" max="5744" customWidth="1" width="27.5703125"/>
    <col min="5745" max="5745" customWidth="1" width="27.5703125"/>
    <col min="5746" max="5746" customWidth="1" width="27.5703125"/>
    <col min="5747" max="5747" customWidth="1" width="27.5703125"/>
    <col min="5748" max="5748" customWidth="1" width="27.5703125"/>
    <col min="5749" max="5749" customWidth="1" width="27.5703125"/>
    <col min="5750" max="5750" customWidth="1" width="27.5703125"/>
    <col min="5751" max="5751" customWidth="1" width="27.5703125"/>
    <col min="5752" max="5752" customWidth="1" width="27.5703125"/>
    <col min="5753" max="5753" customWidth="1" width="27.5703125"/>
    <col min="5754" max="5754" customWidth="1" width="27.5703125"/>
    <col min="5755" max="5755" customWidth="1" width="27.5703125"/>
    <col min="5756" max="5756" customWidth="1" width="27.5703125"/>
    <col min="5757" max="5757" customWidth="1" width="27.5703125"/>
    <col min="5758" max="5758" customWidth="1" width="27.5703125"/>
    <col min="5759" max="5759" customWidth="1" width="27.5703125"/>
    <col min="5760" max="5760" customWidth="1" width="27.5703125"/>
    <col min="5761" max="5761" customWidth="1" width="27.5703125"/>
    <col min="5762" max="5762" customWidth="1" width="27.5703125"/>
    <col min="5763" max="5763" customWidth="1" width="27.5703125"/>
    <col min="5764" max="5764" customWidth="1" width="27.5703125"/>
    <col min="5765" max="5765" customWidth="1" width="27.5703125"/>
    <col min="5766" max="5766" customWidth="1" width="27.5703125"/>
    <col min="5767" max="5767" customWidth="1" width="27.5703125"/>
    <col min="5768" max="5768" customWidth="1" width="27.5703125"/>
    <col min="5769" max="5769" customWidth="1" width="27.5703125"/>
    <col min="5770" max="5770" customWidth="1" width="27.5703125"/>
    <col min="5771" max="5771" customWidth="1" width="27.5703125"/>
    <col min="5772" max="5772" customWidth="1" width="27.5703125"/>
    <col min="5773" max="5773" customWidth="1" width="27.5703125"/>
    <col min="5774" max="5774" customWidth="1" width="27.5703125"/>
    <col min="5775" max="5775" customWidth="1" width="27.5703125"/>
    <col min="5776" max="5776" customWidth="1" width="27.5703125"/>
    <col min="5777" max="5777" customWidth="1" width="27.5703125"/>
    <col min="5778" max="5778" customWidth="1" width="27.5703125"/>
    <col min="5779" max="5779" customWidth="1" width="27.5703125"/>
    <col min="5780" max="5780" customWidth="1" width="27.5703125"/>
    <col min="5781" max="5781" customWidth="1" width="27.5703125"/>
    <col min="5782" max="5782" customWidth="1" width="27.5703125"/>
    <col min="5783" max="5783" customWidth="1" width="27.5703125"/>
    <col min="5784" max="5784" customWidth="1" width="27.5703125"/>
    <col min="5785" max="5785" customWidth="1" width="27.5703125"/>
    <col min="5786" max="5786" customWidth="1" width="27.5703125"/>
    <col min="5787" max="5787" customWidth="1" width="27.5703125"/>
    <col min="5788" max="5788" customWidth="1" width="27.5703125"/>
    <col min="5789" max="5789" customWidth="1" width="27.5703125"/>
    <col min="5790" max="5790" customWidth="1" width="27.5703125"/>
    <col min="5791" max="5791" customWidth="1" width="27.5703125"/>
    <col min="5792" max="5792" customWidth="1" width="27.5703125"/>
    <col min="5793" max="5793" customWidth="1" width="27.5703125"/>
    <col min="5794" max="5794" customWidth="1" width="27.5703125"/>
    <col min="5795" max="5795" customWidth="1" width="27.5703125"/>
    <col min="5796" max="5796" customWidth="1" width="27.5703125"/>
    <col min="5797" max="5797" customWidth="1" width="27.5703125"/>
    <col min="5798" max="5798" customWidth="1" width="27.5703125"/>
    <col min="5799" max="5799" customWidth="1" width="27.5703125"/>
    <col min="5800" max="5800" customWidth="1" width="27.5703125"/>
    <col min="5801" max="5801" customWidth="1" width="27.5703125"/>
    <col min="5802" max="5802" customWidth="1" width="27.5703125"/>
    <col min="5803" max="5803" customWidth="1" width="27.5703125"/>
    <col min="5804" max="5804" customWidth="1" width="27.5703125"/>
    <col min="5805" max="5805" customWidth="1" width="27.5703125"/>
    <col min="5806" max="5806" customWidth="1" width="27.5703125"/>
    <col min="5807" max="5807" customWidth="1" width="27.5703125"/>
    <col min="5808" max="5808" customWidth="1" width="27.5703125"/>
    <col min="5809" max="5809" customWidth="1" width="27.5703125"/>
    <col min="5810" max="5810" customWidth="1" width="27.5703125"/>
    <col min="5811" max="5811" customWidth="1" width="27.5703125"/>
    <col min="5812" max="5812" customWidth="1" width="27.5703125"/>
    <col min="5813" max="5813" customWidth="1" width="27.5703125"/>
    <col min="5814" max="5814" customWidth="1" width="27.5703125"/>
    <col min="5815" max="5815" customWidth="1" width="27.5703125"/>
    <col min="5816" max="5816" customWidth="1" width="27.5703125"/>
    <col min="5817" max="5817" customWidth="1" width="27.5703125"/>
    <col min="5818" max="5818" customWidth="1" width="27.5703125"/>
    <col min="5819" max="5819" customWidth="1" width="27.5703125"/>
    <col min="5820" max="5820" customWidth="1" width="27.5703125"/>
    <col min="5821" max="5821" customWidth="1" width="27.5703125"/>
    <col min="5822" max="5822" customWidth="1" width="27.5703125"/>
    <col min="5823" max="5823" customWidth="1" width="27.5703125"/>
    <col min="5824" max="5824" customWidth="1" width="27.5703125"/>
    <col min="5825" max="5825" customWidth="1" width="27.5703125"/>
    <col min="5826" max="5826" customWidth="1" width="27.5703125"/>
    <col min="5827" max="5827" customWidth="1" width="27.5703125"/>
    <col min="5828" max="5828" customWidth="1" width="27.5703125"/>
    <col min="5829" max="5829" customWidth="1" width="27.5703125"/>
    <col min="5830" max="5830" customWidth="1" width="27.5703125"/>
    <col min="5831" max="5831" customWidth="1" width="27.5703125"/>
    <col min="5832" max="5832" customWidth="1" width="27.5703125"/>
    <col min="5833" max="5833" customWidth="1" width="27.5703125"/>
    <col min="5834" max="5834" customWidth="1" width="27.5703125"/>
    <col min="5835" max="5835" customWidth="1" width="27.5703125"/>
    <col min="5836" max="5836" customWidth="1" width="27.5703125"/>
    <col min="5837" max="5837" customWidth="1" width="27.5703125"/>
    <col min="5838" max="5838" customWidth="1" width="27.5703125"/>
    <col min="5839" max="5839" customWidth="1" width="27.5703125"/>
    <col min="5840" max="5840" customWidth="1" width="27.5703125"/>
    <col min="5841" max="5841" customWidth="1" width="27.5703125"/>
    <col min="5842" max="5842" customWidth="1" width="27.5703125"/>
    <col min="5843" max="5843" customWidth="1" width="27.5703125"/>
    <col min="5844" max="5844" customWidth="1" width="27.5703125"/>
    <col min="5845" max="5845" customWidth="1" width="27.5703125"/>
    <col min="5846" max="5846" customWidth="1" width="27.5703125"/>
    <col min="5847" max="5847" customWidth="1" width="27.5703125"/>
    <col min="5848" max="5848" customWidth="1" width="27.5703125"/>
    <col min="5849" max="5849" customWidth="1" width="27.5703125"/>
    <col min="5850" max="5850" customWidth="1" width="27.5703125"/>
    <col min="5851" max="5851" customWidth="1" width="27.5703125"/>
    <col min="5852" max="5852" customWidth="1" width="27.5703125"/>
    <col min="5853" max="5853" customWidth="1" width="27.5703125"/>
    <col min="5854" max="5854" customWidth="1" width="27.5703125"/>
    <col min="5855" max="5855" customWidth="1" width="27.5703125"/>
    <col min="5856" max="5856" customWidth="1" width="27.5703125"/>
    <col min="5857" max="5857" customWidth="1" width="27.5703125"/>
    <col min="5858" max="5858" customWidth="1" width="27.5703125"/>
    <col min="5859" max="5859" customWidth="1" width="27.5703125"/>
    <col min="5860" max="5860" customWidth="1" width="27.5703125"/>
    <col min="5861" max="5861" customWidth="1" width="27.5703125"/>
    <col min="5862" max="5862" customWidth="1" width="27.5703125"/>
    <col min="5863" max="5863" customWidth="1" width="27.5703125"/>
    <col min="5864" max="5864" customWidth="1" width="27.5703125"/>
    <col min="5865" max="5865" customWidth="1" width="27.5703125"/>
    <col min="5866" max="5866" customWidth="1" width="27.5703125"/>
    <col min="5867" max="5867" customWidth="1" width="27.5703125"/>
    <col min="5868" max="5868" customWidth="1" width="27.5703125"/>
    <col min="5869" max="5869" customWidth="1" width="27.5703125"/>
    <col min="5870" max="5870" customWidth="1" width="27.5703125"/>
    <col min="5871" max="5871" customWidth="1" width="27.5703125"/>
    <col min="5872" max="5872" customWidth="1" width="27.5703125"/>
    <col min="5873" max="5873" customWidth="1" width="27.5703125"/>
    <col min="5874" max="5874" customWidth="1" width="27.5703125"/>
    <col min="5875" max="5875" customWidth="1" width="27.5703125"/>
    <col min="5876" max="5876" customWidth="1" width="27.5703125"/>
    <col min="5877" max="5877" customWidth="1" width="27.5703125"/>
    <col min="5878" max="5878" customWidth="1" width="27.5703125"/>
    <col min="5879" max="5879" customWidth="1" width="27.5703125"/>
    <col min="5880" max="5880" customWidth="1" width="27.5703125"/>
    <col min="5881" max="5881" customWidth="1" width="27.5703125"/>
    <col min="5882" max="5882" customWidth="1" width="27.5703125"/>
    <col min="5883" max="5883" customWidth="1" width="27.5703125"/>
    <col min="5884" max="5884" customWidth="1" width="27.5703125"/>
    <col min="5885" max="5885" customWidth="1" width="27.5703125"/>
    <col min="5886" max="5886" customWidth="1" width="27.5703125"/>
    <col min="5887" max="5887" customWidth="1" width="27.5703125"/>
    <col min="5888" max="5888" customWidth="1" width="27.5703125"/>
    <col min="5889" max="5889" customWidth="1" width="27.5703125"/>
    <col min="5890" max="5890" customWidth="1" width="27.5703125"/>
    <col min="5891" max="5891" customWidth="1" width="27.5703125"/>
    <col min="5892" max="5892" customWidth="1" width="27.5703125"/>
    <col min="5893" max="5893" customWidth="1" width="27.5703125"/>
    <col min="5894" max="5894" customWidth="1" width="27.5703125"/>
    <col min="5895" max="5895" customWidth="1" width="27.5703125"/>
    <col min="5896" max="5896" customWidth="1" width="27.5703125"/>
    <col min="5897" max="5897" customWidth="1" width="27.5703125"/>
    <col min="5898" max="5898" customWidth="1" width="27.5703125"/>
    <col min="5899" max="5899" customWidth="1" width="27.5703125"/>
    <col min="5900" max="5900" customWidth="1" width="27.5703125"/>
    <col min="5901" max="5901" customWidth="1" width="27.5703125"/>
    <col min="5902" max="5902" customWidth="1" width="27.5703125"/>
    <col min="5903" max="5903" customWidth="1" width="27.5703125"/>
    <col min="5904" max="5904" customWidth="1" width="27.5703125"/>
    <col min="5905" max="5905" customWidth="1" width="27.5703125"/>
    <col min="5906" max="5906" customWidth="1" width="27.5703125"/>
    <col min="5907" max="5907" customWidth="1" width="27.5703125"/>
    <col min="5908" max="5908" customWidth="1" width="27.5703125"/>
    <col min="5909" max="5909" customWidth="1" width="27.5703125"/>
    <col min="5910" max="5910" customWidth="1" width="27.5703125"/>
    <col min="5911" max="5911" customWidth="1" width="27.5703125"/>
    <col min="5912" max="5912" customWidth="1" width="27.5703125"/>
    <col min="5913" max="5913" customWidth="1" width="27.5703125"/>
    <col min="5914" max="5914" customWidth="1" width="27.5703125"/>
    <col min="5915" max="5915" customWidth="1" width="27.5703125"/>
    <col min="5916" max="5916" customWidth="1" width="27.5703125"/>
    <col min="5917" max="5917" customWidth="1" width="27.5703125"/>
    <col min="5918" max="5918" customWidth="1" width="27.5703125"/>
    <col min="5919" max="5919" customWidth="1" width="27.5703125"/>
    <col min="5920" max="5920" customWidth="1" width="27.5703125"/>
    <col min="5921" max="5921" customWidth="1" width="27.5703125"/>
    <col min="5922" max="5922" customWidth="1" width="27.5703125"/>
    <col min="5923" max="5923" customWidth="1" width="27.5703125"/>
    <col min="5924" max="5924" customWidth="1" width="27.5703125"/>
    <col min="5925" max="5925" customWidth="1" width="27.5703125"/>
    <col min="5926" max="5926" customWidth="1" width="27.5703125"/>
    <col min="5927" max="5927" customWidth="1" width="27.5703125"/>
    <col min="5928" max="5928" customWidth="1" width="27.5703125"/>
    <col min="5929" max="5929" customWidth="1" width="27.5703125"/>
    <col min="5930" max="5930" customWidth="1" width="27.5703125"/>
    <col min="5931" max="5931" customWidth="1" width="27.5703125"/>
    <col min="5932" max="5932" customWidth="1" width="27.5703125"/>
    <col min="5933" max="5933" customWidth="1" width="27.5703125"/>
    <col min="5934" max="5934" customWidth="1" width="27.5703125"/>
    <col min="5935" max="5935" customWidth="1" width="27.5703125"/>
    <col min="5936" max="5936" customWidth="1" width="27.5703125"/>
    <col min="5937" max="5937" customWidth="1" width="27.5703125"/>
    <col min="5938" max="5938" customWidth="1" width="27.5703125"/>
    <col min="5939" max="5939" customWidth="1" width="27.5703125"/>
    <col min="5940" max="5940" customWidth="1" width="27.5703125"/>
    <col min="5941" max="5941" customWidth="1" width="27.5703125"/>
    <col min="5942" max="5942" customWidth="1" width="27.5703125"/>
    <col min="5943" max="5943" customWidth="1" width="27.5703125"/>
    <col min="5944" max="5944" customWidth="1" width="27.5703125"/>
    <col min="5945" max="5945" customWidth="1" width="27.5703125"/>
    <col min="5946" max="5946" customWidth="1" width="27.5703125"/>
    <col min="5947" max="5947" customWidth="1" width="27.5703125"/>
    <col min="5948" max="5948" customWidth="1" width="27.5703125"/>
    <col min="5949" max="5949" customWidth="1" width="27.5703125"/>
    <col min="5950" max="5950" customWidth="1" width="27.5703125"/>
    <col min="5951" max="5951" customWidth="1" width="27.5703125"/>
    <col min="5952" max="5952" customWidth="1" width="27.5703125"/>
    <col min="5953" max="5953" customWidth="1" width="27.5703125"/>
    <col min="5954" max="5954" customWidth="1" width="27.5703125"/>
    <col min="5955" max="5955" customWidth="1" width="27.5703125"/>
    <col min="5956" max="5956" customWidth="1" width="27.5703125"/>
    <col min="5957" max="5957" customWidth="1" width="27.5703125"/>
    <col min="5958" max="5958" customWidth="1" width="27.5703125"/>
    <col min="5959" max="5959" customWidth="1" width="27.5703125"/>
    <col min="5960" max="5960" customWidth="1" width="27.5703125"/>
    <col min="5961" max="5961" customWidth="1" width="27.5703125"/>
    <col min="5962" max="5962" customWidth="1" width="27.5703125"/>
    <col min="5963" max="5963" customWidth="1" width="27.5703125"/>
    <col min="5964" max="5964" customWidth="1" width="27.5703125"/>
    <col min="5965" max="5965" customWidth="1" width="27.5703125"/>
    <col min="5966" max="5966" customWidth="1" width="27.5703125"/>
    <col min="5967" max="5967" customWidth="1" width="27.5703125"/>
    <col min="5968" max="5968" customWidth="1" width="27.5703125"/>
    <col min="5969" max="5969" customWidth="1" width="27.5703125"/>
    <col min="5970" max="5970" customWidth="1" width="27.5703125"/>
    <col min="5971" max="5971" customWidth="1" width="27.5703125"/>
    <col min="5972" max="5972" customWidth="1" width="27.5703125"/>
    <col min="5973" max="5973" customWidth="1" width="27.5703125"/>
    <col min="5974" max="5974" customWidth="1" width="27.5703125"/>
    <col min="5975" max="5975" customWidth="1" width="27.5703125"/>
    <col min="5976" max="5976" customWidth="1" width="27.5703125"/>
    <col min="5977" max="5977" customWidth="1" width="27.5703125"/>
    <col min="5978" max="5978" customWidth="1" width="27.5703125"/>
    <col min="5979" max="5979" customWidth="1" width="27.5703125"/>
    <col min="5980" max="5980" customWidth="1" width="27.5703125"/>
    <col min="5981" max="5981" customWidth="1" width="27.5703125"/>
    <col min="5982" max="5982" customWidth="1" width="27.5703125"/>
    <col min="5983" max="5983" customWidth="1" width="27.5703125"/>
    <col min="5984" max="5984" customWidth="1" width="27.5703125"/>
    <col min="5985" max="5985" customWidth="1" width="27.5703125"/>
    <col min="5986" max="5986" customWidth="1" width="27.5703125"/>
    <col min="5987" max="5987" customWidth="1" width="27.5703125"/>
    <col min="5988" max="5988" customWidth="1" width="27.5703125"/>
    <col min="5989" max="5989" customWidth="1" width="27.5703125"/>
    <col min="5990" max="5990" customWidth="1" width="27.5703125"/>
    <col min="5991" max="5991" customWidth="1" width="27.5703125"/>
    <col min="5992" max="5992" customWidth="1" width="27.5703125"/>
    <col min="5993" max="5993" customWidth="1" width="27.5703125"/>
    <col min="5994" max="5994" customWidth="1" width="27.5703125"/>
    <col min="5995" max="5995" customWidth="1" width="27.5703125"/>
    <col min="5996" max="5996" customWidth="1" width="27.5703125"/>
    <col min="5997" max="5997" customWidth="1" width="27.5703125"/>
    <col min="5998" max="5998" customWidth="1" width="27.5703125"/>
    <col min="5999" max="5999" customWidth="1" width="27.5703125"/>
    <col min="6000" max="6000" customWidth="1" width="27.5703125"/>
    <col min="6001" max="6001" customWidth="1" width="27.5703125"/>
    <col min="6002" max="6002" customWidth="1" width="27.5703125"/>
    <col min="6003" max="6003" customWidth="1" width="27.5703125"/>
    <col min="6004" max="6004" customWidth="1" width="27.5703125"/>
    <col min="6005" max="6005" customWidth="1" width="27.5703125"/>
    <col min="6006" max="6006" customWidth="1" width="27.5703125"/>
    <col min="6007" max="6007" customWidth="1" width="27.5703125"/>
    <col min="6008" max="6008" customWidth="1" width="27.5703125"/>
    <col min="6009" max="6009" customWidth="1" width="27.5703125"/>
    <col min="6010" max="6010" customWidth="1" width="27.5703125"/>
    <col min="6011" max="6011" customWidth="1" width="27.5703125"/>
    <col min="6012" max="6012" customWidth="1" width="27.5703125"/>
    <col min="6013" max="6013" customWidth="1" width="27.5703125"/>
    <col min="6014" max="6014" customWidth="1" width="27.5703125"/>
    <col min="6015" max="6015" customWidth="1" width="27.5703125"/>
    <col min="6016" max="6016" customWidth="1" width="27.5703125"/>
    <col min="6017" max="6017" customWidth="1" width="27.5703125"/>
    <col min="6018" max="6018" customWidth="1" width="27.5703125"/>
    <col min="6019" max="6019" customWidth="1" width="27.5703125"/>
    <col min="6020" max="6020" customWidth="1" width="27.5703125"/>
    <col min="6021" max="6021" customWidth="1" width="27.5703125"/>
    <col min="6022" max="6022" customWidth="1" width="27.5703125"/>
    <col min="6023" max="6023" customWidth="1" width="27.5703125"/>
    <col min="6024" max="6024" customWidth="1" width="27.5703125"/>
    <col min="6025" max="6025" customWidth="1" width="27.5703125"/>
    <col min="6026" max="6026" customWidth="1" width="27.5703125"/>
    <col min="6027" max="6027" customWidth="1" width="27.5703125"/>
    <col min="6028" max="6028" customWidth="1" width="27.5703125"/>
    <col min="6029" max="6029" customWidth="1" width="27.5703125"/>
    <col min="6030" max="6030" customWidth="1" width="27.5703125"/>
    <col min="6031" max="6031" customWidth="1" width="27.5703125"/>
    <col min="6032" max="6032" customWidth="1" width="27.5703125"/>
    <col min="6033" max="6033" customWidth="1" width="27.5703125"/>
    <col min="6034" max="6034" customWidth="1" width="27.5703125"/>
    <col min="6035" max="6035" customWidth="1" width="27.5703125"/>
    <col min="6036" max="6036" customWidth="1" width="27.5703125"/>
    <col min="6037" max="6037" customWidth="1" width="27.5703125"/>
    <col min="6038" max="6038" customWidth="1" width="27.5703125"/>
    <col min="6039" max="6039" customWidth="1" width="27.5703125"/>
    <col min="6040" max="6040" customWidth="1" width="27.5703125"/>
    <col min="6041" max="6041" customWidth="1" width="27.5703125"/>
    <col min="6042" max="6042" customWidth="1" width="27.5703125"/>
    <col min="6043" max="6043" customWidth="1" width="27.5703125"/>
    <col min="6044" max="6044" customWidth="1" width="27.5703125"/>
    <col min="6045" max="6045" customWidth="1" width="27.5703125"/>
    <col min="6046" max="6046" customWidth="1" width="27.5703125"/>
    <col min="6047" max="6047" customWidth="1" width="27.5703125"/>
    <col min="6048" max="6048" customWidth="1" width="27.5703125"/>
    <col min="6049" max="6049" customWidth="1" width="27.5703125"/>
    <col min="6050" max="6050" customWidth="1" width="27.5703125"/>
    <col min="6051" max="6051" customWidth="1" width="27.5703125"/>
    <col min="6052" max="6052" customWidth="1" width="27.5703125"/>
    <col min="6053" max="6053" customWidth="1" width="27.5703125"/>
    <col min="6054" max="6054" customWidth="1" width="27.5703125"/>
    <col min="6055" max="6055" customWidth="1" width="27.5703125"/>
    <col min="6056" max="6056" customWidth="1" width="27.5703125"/>
    <col min="6057" max="6057" customWidth="1" width="27.5703125"/>
    <col min="6058" max="6058" customWidth="1" width="27.5703125"/>
    <col min="6059" max="6059" customWidth="1" width="27.5703125"/>
    <col min="6060" max="6060" customWidth="1" width="27.5703125"/>
    <col min="6061" max="6061" customWidth="1" width="27.5703125"/>
    <col min="6062" max="6062" customWidth="1" width="27.5703125"/>
    <col min="6063" max="6063" customWidth="1" width="27.5703125"/>
    <col min="6064" max="6064" customWidth="1" width="27.5703125"/>
    <col min="6065" max="6065" customWidth="1" width="27.5703125"/>
    <col min="6066" max="6066" customWidth="1" width="27.5703125"/>
    <col min="6067" max="6067" customWidth="1" width="27.5703125"/>
    <col min="6068" max="6068" customWidth="1" width="27.5703125"/>
    <col min="6069" max="6069" customWidth="1" width="27.5703125"/>
    <col min="6070" max="6070" customWidth="1" width="27.5703125"/>
    <col min="6071" max="6071" customWidth="1" width="27.5703125"/>
    <col min="6072" max="6072" customWidth="1" width="27.5703125"/>
    <col min="6073" max="6073" customWidth="1" width="27.5703125"/>
    <col min="6074" max="6074" customWidth="1" width="27.5703125"/>
    <col min="6075" max="6075" customWidth="1" width="27.5703125"/>
    <col min="6076" max="6076" customWidth="1" width="27.5703125"/>
    <col min="6077" max="6077" customWidth="1" width="27.5703125"/>
    <col min="6078" max="6078" customWidth="1" width="27.5703125"/>
    <col min="6079" max="6079" customWidth="1" width="27.5703125"/>
    <col min="6080" max="6080" customWidth="1" width="27.5703125"/>
    <col min="6081" max="6081" customWidth="1" width="27.5703125"/>
    <col min="6082" max="6082" customWidth="1" width="27.5703125"/>
    <col min="6083" max="6083" customWidth="1" width="27.5703125"/>
    <col min="6084" max="6084" customWidth="1" width="27.5703125"/>
    <col min="6085" max="6085" customWidth="1" width="27.5703125"/>
    <col min="6086" max="6086" customWidth="1" width="27.5703125"/>
    <col min="6087" max="6087" customWidth="1" width="27.5703125"/>
    <col min="6088" max="6088" customWidth="1" width="27.5703125"/>
    <col min="6089" max="6089" customWidth="1" width="27.5703125"/>
    <col min="6090" max="6090" customWidth="1" width="27.5703125"/>
    <col min="6091" max="6091" customWidth="1" width="27.5703125"/>
    <col min="6092" max="6092" customWidth="1" width="27.5703125"/>
    <col min="6093" max="6093" customWidth="1" width="27.5703125"/>
    <col min="6094" max="6094" customWidth="1" width="27.5703125"/>
    <col min="6095" max="6095" customWidth="1" width="27.5703125"/>
    <col min="6096" max="6096" customWidth="1" width="27.5703125"/>
    <col min="6097" max="6097" customWidth="1" width="27.5703125"/>
    <col min="6098" max="6098" customWidth="1" width="27.5703125"/>
    <col min="6099" max="6099" customWidth="1" width="27.5703125"/>
    <col min="6100" max="6100" customWidth="1" width="27.5703125"/>
    <col min="6101" max="6101" customWidth="1" width="27.5703125"/>
    <col min="6102" max="6102" customWidth="1" width="27.5703125"/>
    <col min="6103" max="6103" customWidth="1" width="27.5703125"/>
    <col min="6104" max="6104" customWidth="1" width="27.5703125"/>
    <col min="6105" max="6105" customWidth="1" width="27.5703125"/>
    <col min="6106" max="6106" customWidth="1" width="27.5703125"/>
    <col min="6107" max="6107" customWidth="1" width="27.5703125"/>
    <col min="6108" max="6108" customWidth="1" width="27.5703125"/>
    <col min="6109" max="6109" customWidth="1" width="27.5703125"/>
    <col min="6110" max="6110" customWidth="1" width="27.5703125"/>
    <col min="6111" max="6111" customWidth="1" width="27.5703125"/>
    <col min="6112" max="6112" customWidth="1" width="27.5703125"/>
    <col min="6113" max="6113" customWidth="1" width="27.5703125"/>
    <col min="6114" max="6114" customWidth="1" width="27.5703125"/>
    <col min="6115" max="6115" customWidth="1" width="27.5703125"/>
    <col min="6116" max="6116" customWidth="1" width="27.5703125"/>
    <col min="6117" max="6117" customWidth="1" width="27.5703125"/>
    <col min="6118" max="6118" customWidth="1" width="27.5703125"/>
    <col min="6119" max="6119" customWidth="1" width="27.5703125"/>
    <col min="6120" max="6120" customWidth="1" width="27.5703125"/>
    <col min="6121" max="6121" customWidth="1" width="27.5703125"/>
    <col min="6122" max="6122" customWidth="1" width="27.5703125"/>
    <col min="6123" max="6123" customWidth="1" width="27.5703125"/>
    <col min="6124" max="6124" customWidth="1" width="27.5703125"/>
    <col min="6125" max="6125" customWidth="1" width="27.5703125"/>
    <col min="6126" max="6126" customWidth="1" width="27.5703125"/>
    <col min="6127" max="6127" customWidth="1" width="27.5703125"/>
    <col min="6128" max="6128" customWidth="1" width="27.5703125"/>
    <col min="6129" max="6129" customWidth="1" width="27.5703125"/>
    <col min="6130" max="6130" customWidth="1" width="27.5703125"/>
    <col min="6131" max="6131" customWidth="1" width="27.5703125"/>
    <col min="6132" max="6132" customWidth="1" width="27.5703125"/>
    <col min="6133" max="6133" customWidth="1" width="27.5703125"/>
    <col min="6134" max="6134" customWidth="1" width="27.5703125"/>
    <col min="6135" max="6135" customWidth="1" width="27.5703125"/>
    <col min="6136" max="6136" customWidth="1" width="27.5703125"/>
    <col min="6137" max="6137" customWidth="1" width="27.5703125"/>
    <col min="6138" max="6138" customWidth="1" width="27.5703125"/>
    <col min="6139" max="6139" customWidth="1" width="27.5703125"/>
    <col min="6140" max="6140" customWidth="1" width="27.5703125"/>
    <col min="6141" max="6141" customWidth="1" width="27.5703125"/>
    <col min="6142" max="6142" customWidth="1" width="27.5703125"/>
    <col min="6143" max="6143" customWidth="1" width="27.5703125"/>
    <col min="6144" max="6144" customWidth="1" width="27.5703125"/>
    <col min="6145" max="6145" customWidth="1" width="27.5703125"/>
    <col min="6146" max="6146" customWidth="1" width="27.5703125"/>
    <col min="6147" max="6147" customWidth="1" width="27.5703125"/>
    <col min="6148" max="6148" customWidth="1" width="27.5703125"/>
    <col min="6149" max="6149" customWidth="1" width="27.5703125"/>
    <col min="6150" max="6150" customWidth="1" width="27.5703125"/>
    <col min="6151" max="6151" customWidth="1" width="27.5703125"/>
    <col min="6152" max="6152" customWidth="1" width="27.5703125"/>
    <col min="6153" max="6153" customWidth="1" width="27.5703125"/>
    <col min="6154" max="6154" customWidth="1" width="27.5703125"/>
    <col min="6155" max="6155" customWidth="1" width="27.5703125"/>
    <col min="6156" max="6156" customWidth="1" width="27.5703125"/>
    <col min="6157" max="6157" customWidth="1" width="27.5703125"/>
    <col min="6158" max="6158" customWidth="1" width="27.5703125"/>
    <col min="6159" max="6159" customWidth="1" width="27.5703125"/>
    <col min="6160" max="6160" customWidth="1" width="27.5703125"/>
    <col min="6161" max="6161" customWidth="1" width="27.5703125"/>
    <col min="6162" max="6162" customWidth="1" width="27.5703125"/>
    <col min="6163" max="6163" customWidth="1" width="27.5703125"/>
    <col min="6164" max="6164" customWidth="1" width="27.5703125"/>
    <col min="6165" max="6165" customWidth="1" width="27.5703125"/>
    <col min="6166" max="6166" customWidth="1" width="27.5703125"/>
    <col min="6167" max="6167" customWidth="1" width="27.5703125"/>
    <col min="6168" max="6168" customWidth="1" width="27.5703125"/>
    <col min="6169" max="6169" customWidth="1" width="27.5703125"/>
    <col min="6170" max="6170" customWidth="1" width="27.5703125"/>
    <col min="6171" max="6171" customWidth="1" width="27.5703125"/>
    <col min="6172" max="6172" customWidth="1" width="27.5703125"/>
    <col min="6173" max="6173" customWidth="1" width="27.5703125"/>
    <col min="6174" max="6174" customWidth="1" width="27.5703125"/>
    <col min="6175" max="6175" customWidth="1" width="27.5703125"/>
    <col min="6176" max="6176" customWidth="1" width="27.5703125"/>
    <col min="6177" max="6177" customWidth="1" width="27.5703125"/>
    <col min="6178" max="6178" customWidth="1" width="27.5703125"/>
    <col min="6179" max="6179" customWidth="1" width="27.5703125"/>
    <col min="6180" max="6180" customWidth="1" width="27.5703125"/>
    <col min="6181" max="6181" customWidth="1" width="27.5703125"/>
    <col min="6182" max="6182" customWidth="1" width="27.5703125"/>
    <col min="6183" max="6183" customWidth="1" width="27.5703125"/>
    <col min="6184" max="6184" customWidth="1" width="27.5703125"/>
    <col min="6185" max="6185" customWidth="1" width="27.5703125"/>
    <col min="6186" max="6186" customWidth="1" width="27.5703125"/>
    <col min="6187" max="6187" customWidth="1" width="27.5703125"/>
    <col min="6188" max="6188" customWidth="1" width="27.5703125"/>
    <col min="6189" max="6189" customWidth="1" width="27.5703125"/>
    <col min="6190" max="6190" customWidth="1" width="27.5703125"/>
    <col min="6191" max="6191" customWidth="1" width="27.5703125"/>
    <col min="6192" max="6192" customWidth="1" width="27.5703125"/>
    <col min="6193" max="6193" customWidth="1" width="27.5703125"/>
    <col min="6194" max="6194" customWidth="1" width="27.5703125"/>
    <col min="6195" max="6195" customWidth="1" width="27.5703125"/>
    <col min="6196" max="6196" customWidth="1" width="27.5703125"/>
    <col min="6197" max="6197" customWidth="1" width="27.5703125"/>
    <col min="6198" max="6198" customWidth="1" width="27.5703125"/>
    <col min="6199" max="6199" customWidth="1" width="27.5703125"/>
    <col min="6200" max="6200" customWidth="1" width="27.5703125"/>
    <col min="6201" max="6201" customWidth="1" width="27.5703125"/>
    <col min="6202" max="6202" customWidth="1" width="27.5703125"/>
    <col min="6203" max="6203" customWidth="1" width="27.5703125"/>
    <col min="6204" max="6204" customWidth="1" width="27.5703125"/>
    <col min="6205" max="6205" customWidth="1" width="27.5703125"/>
    <col min="6206" max="6206" customWidth="1" width="27.5703125"/>
    <col min="6207" max="6207" customWidth="1" width="27.5703125"/>
    <col min="6208" max="6208" customWidth="1" width="27.5703125"/>
    <col min="6209" max="6209" customWidth="1" width="27.5703125"/>
    <col min="6210" max="6210" customWidth="1" width="27.5703125"/>
    <col min="6211" max="6211" customWidth="1" width="27.5703125"/>
    <col min="6212" max="6212" customWidth="1" width="27.5703125"/>
    <col min="6213" max="6213" customWidth="1" width="27.5703125"/>
    <col min="6214" max="6214" customWidth="1" width="27.5703125"/>
    <col min="6215" max="6215" customWidth="1" width="27.5703125"/>
    <col min="6216" max="6216" customWidth="1" width="27.5703125"/>
    <col min="6217" max="6217" customWidth="1" width="27.5703125"/>
    <col min="6218" max="6218" customWidth="1" width="27.5703125"/>
    <col min="6219" max="6219" customWidth="1" width="27.5703125"/>
    <col min="6220" max="6220" customWidth="1" width="27.5703125"/>
    <col min="6221" max="6221" customWidth="1" width="27.5703125"/>
    <col min="6222" max="6222" customWidth="1" width="27.5703125"/>
    <col min="6223" max="6223" customWidth="1" width="27.5703125"/>
    <col min="6224" max="6224" customWidth="1" width="27.5703125"/>
    <col min="6225" max="6225" customWidth="1" width="27.5703125"/>
    <col min="6226" max="6226" customWidth="1" width="27.5703125"/>
    <col min="6227" max="6227" customWidth="1" width="27.5703125"/>
    <col min="6228" max="6228" customWidth="1" width="27.5703125"/>
    <col min="6229" max="6229" customWidth="1" width="27.5703125"/>
    <col min="6230" max="6230" customWidth="1" width="27.5703125"/>
    <col min="6231" max="6231" customWidth="1" width="27.5703125"/>
    <col min="6232" max="6232" customWidth="1" width="27.5703125"/>
    <col min="6233" max="6233" customWidth="1" width="27.5703125"/>
    <col min="6234" max="6234" customWidth="1" width="27.5703125"/>
    <col min="6235" max="6235" customWidth="1" width="27.5703125"/>
    <col min="6236" max="6236" customWidth="1" width="27.5703125"/>
    <col min="6237" max="6237" customWidth="1" width="27.5703125"/>
    <col min="6238" max="6238" customWidth="1" width="27.5703125"/>
    <col min="6239" max="6239" customWidth="1" width="27.5703125"/>
    <col min="6240" max="6240" customWidth="1" width="27.5703125"/>
    <col min="6241" max="6241" customWidth="1" width="27.5703125"/>
    <col min="6242" max="6242" customWidth="1" width="27.5703125"/>
    <col min="6243" max="6243" customWidth="1" width="27.5703125"/>
    <col min="6244" max="6244" customWidth="1" width="27.5703125"/>
    <col min="6245" max="6245" customWidth="1" width="27.5703125"/>
    <col min="6246" max="6246" customWidth="1" width="27.5703125"/>
    <col min="6247" max="6247" customWidth="1" width="27.5703125"/>
    <col min="6248" max="6248" customWidth="1" width="27.5703125"/>
    <col min="6249" max="6249" customWidth="1" width="27.5703125"/>
    <col min="6250" max="6250" customWidth="1" width="27.5703125"/>
    <col min="6251" max="6251" customWidth="1" width="27.5703125"/>
    <col min="6252" max="6252" customWidth="1" width="27.5703125"/>
    <col min="6253" max="6253" customWidth="1" width="27.5703125"/>
    <col min="6254" max="6254" customWidth="1" width="27.5703125"/>
    <col min="6255" max="6255" customWidth="1" width="27.5703125"/>
    <col min="6256" max="6256" customWidth="1" width="27.5703125"/>
    <col min="6257" max="6257" customWidth="1" width="27.5703125"/>
    <col min="6258" max="6258" customWidth="1" width="27.5703125"/>
    <col min="6259" max="6259" customWidth="1" width="27.5703125"/>
    <col min="6260" max="6260" customWidth="1" width="27.5703125"/>
    <col min="6261" max="6261" customWidth="1" width="27.5703125"/>
    <col min="6262" max="6262" customWidth="1" width="27.5703125"/>
    <col min="6263" max="6263" customWidth="1" width="27.5703125"/>
    <col min="6264" max="6264" customWidth="1" width="27.5703125"/>
    <col min="6265" max="6265" customWidth="1" width="27.5703125"/>
    <col min="6266" max="6266" customWidth="1" width="27.5703125"/>
    <col min="6267" max="6267" customWidth="1" width="27.5703125"/>
    <col min="6268" max="6268" customWidth="1" width="27.5703125"/>
    <col min="6269" max="6269" customWidth="1" width="27.5703125"/>
    <col min="6270" max="6270" customWidth="1" width="27.5703125"/>
    <col min="6271" max="6271" customWidth="1" width="27.5703125"/>
    <col min="6272" max="6272" customWidth="1" width="27.5703125"/>
    <col min="6273" max="6273" customWidth="1" width="27.5703125"/>
    <col min="6274" max="6274" customWidth="1" width="27.5703125"/>
    <col min="6275" max="6275" customWidth="1" width="27.5703125"/>
    <col min="6276" max="6276" customWidth="1" width="27.5703125"/>
    <col min="6277" max="6277" customWidth="1" width="27.5703125"/>
    <col min="6278" max="6278" customWidth="1" width="27.5703125"/>
    <col min="6279" max="6279" customWidth="1" width="27.5703125"/>
    <col min="6280" max="6280" customWidth="1" width="27.5703125"/>
    <col min="6281" max="6281" customWidth="1" width="27.5703125"/>
    <col min="6282" max="6282" customWidth="1" width="27.5703125"/>
    <col min="6283" max="6283" customWidth="1" width="27.5703125"/>
    <col min="6284" max="6284" customWidth="1" width="27.5703125"/>
    <col min="6285" max="6285" customWidth="1" width="27.5703125"/>
    <col min="6286" max="6286" customWidth="1" width="27.5703125"/>
    <col min="6287" max="6287" customWidth="1" width="27.5703125"/>
    <col min="6288" max="6288" customWidth="1" width="27.5703125"/>
    <col min="6289" max="6289" customWidth="1" width="27.5703125"/>
    <col min="6290" max="6290" customWidth="1" width="27.5703125"/>
    <col min="6291" max="6291" customWidth="1" width="27.5703125"/>
    <col min="6292" max="6292" customWidth="1" width="27.5703125"/>
    <col min="6293" max="6293" customWidth="1" width="27.5703125"/>
    <col min="6294" max="6294" customWidth="1" width="27.5703125"/>
    <col min="6295" max="6295" customWidth="1" width="27.5703125"/>
    <col min="6296" max="6296" customWidth="1" width="27.5703125"/>
    <col min="6297" max="6297" customWidth="1" width="27.5703125"/>
    <col min="6298" max="6298" customWidth="1" width="27.5703125"/>
    <col min="6299" max="6299" customWidth="1" width="27.5703125"/>
    <col min="6300" max="6300" customWidth="1" width="27.5703125"/>
    <col min="6301" max="6301" customWidth="1" width="27.5703125"/>
    <col min="6302" max="6302" customWidth="1" width="27.5703125"/>
    <col min="6303" max="6303" customWidth="1" width="27.5703125"/>
    <col min="6304" max="6304" customWidth="1" width="27.5703125"/>
    <col min="6305" max="6305" customWidth="1" width="27.5703125"/>
    <col min="6306" max="6306" customWidth="1" width="27.5703125"/>
    <col min="6307" max="6307" customWidth="1" width="27.5703125"/>
    <col min="6308" max="6308" customWidth="1" width="27.5703125"/>
    <col min="6309" max="6309" customWidth="1" width="27.5703125"/>
    <col min="6310" max="6310" customWidth="1" width="27.5703125"/>
    <col min="6311" max="6311" customWidth="1" width="27.5703125"/>
    <col min="6312" max="6312" customWidth="1" width="27.5703125"/>
    <col min="6313" max="6313" customWidth="1" width="27.5703125"/>
    <col min="6314" max="6314" customWidth="1" width="27.5703125"/>
    <col min="6315" max="6315" customWidth="1" width="27.5703125"/>
    <col min="6316" max="6316" customWidth="1" width="27.5703125"/>
    <col min="6317" max="6317" customWidth="1" width="27.5703125"/>
    <col min="6318" max="6318" customWidth="1" width="27.5703125"/>
    <col min="6319" max="6319" customWidth="1" width="27.5703125"/>
    <col min="6320" max="6320" customWidth="1" width="27.5703125"/>
    <col min="6321" max="6321" customWidth="1" width="27.5703125"/>
    <col min="6322" max="6322" customWidth="1" width="27.5703125"/>
    <col min="6323" max="6323" customWidth="1" width="27.5703125"/>
    <col min="6324" max="6324" customWidth="1" width="27.5703125"/>
    <col min="6325" max="6325" customWidth="1" width="27.5703125"/>
    <col min="6326" max="6326" customWidth="1" width="27.5703125"/>
    <col min="6327" max="6327" customWidth="1" width="27.5703125"/>
    <col min="6328" max="6328" customWidth="1" width="27.5703125"/>
    <col min="6329" max="6329" customWidth="1" width="27.5703125"/>
    <col min="6330" max="6330" customWidth="1" width="27.5703125"/>
    <col min="6331" max="6331" customWidth="1" width="27.5703125"/>
    <col min="6332" max="6332" customWidth="1" width="27.5703125"/>
    <col min="6333" max="6333" customWidth="1" width="27.5703125"/>
    <col min="6334" max="6334" customWidth="1" width="27.5703125"/>
    <col min="6335" max="6335" customWidth="1" width="27.5703125"/>
    <col min="6336" max="6336" customWidth="1" width="27.5703125"/>
    <col min="6337" max="6337" customWidth="1" width="27.5703125"/>
    <col min="6338" max="6338" customWidth="1" width="27.5703125"/>
    <col min="6339" max="6339" customWidth="1" width="27.5703125"/>
    <col min="6340" max="6340" customWidth="1" width="27.5703125"/>
    <col min="6341" max="6341" customWidth="1" width="27.5703125"/>
    <col min="6342" max="6342" customWidth="1" width="27.5703125"/>
    <col min="6343" max="6343" customWidth="1" width="27.5703125"/>
    <col min="6344" max="6344" customWidth="1" width="27.5703125"/>
    <col min="6345" max="6345" customWidth="1" width="27.5703125"/>
    <col min="6346" max="6346" customWidth="1" width="27.5703125"/>
    <col min="6347" max="6347" customWidth="1" width="27.5703125"/>
    <col min="6348" max="6348" customWidth="1" width="27.5703125"/>
    <col min="6349" max="6349" customWidth="1" width="27.5703125"/>
    <col min="6350" max="6350" customWidth="1" width="27.5703125"/>
    <col min="6351" max="6351" customWidth="1" width="27.5703125"/>
    <col min="6352" max="6352" customWidth="1" width="27.5703125"/>
    <col min="6353" max="6353" customWidth="1" width="27.5703125"/>
    <col min="6354" max="6354" customWidth="1" width="27.5703125"/>
    <col min="6355" max="6355" customWidth="1" width="27.5703125"/>
    <col min="6356" max="6356" customWidth="1" width="27.5703125"/>
    <col min="6357" max="6357" customWidth="1" width="27.5703125"/>
    <col min="6358" max="6358" customWidth="1" width="27.5703125"/>
    <col min="6359" max="6359" customWidth="1" width="27.5703125"/>
    <col min="6360" max="6360" customWidth="1" width="27.5703125"/>
    <col min="6361" max="6361" customWidth="1" width="27.5703125"/>
    <col min="6362" max="6362" customWidth="1" width="27.5703125"/>
    <col min="6363" max="6363" customWidth="1" width="27.5703125"/>
    <col min="6364" max="6364" customWidth="1" width="27.5703125"/>
    <col min="6365" max="6365" customWidth="1" width="27.5703125"/>
    <col min="6366" max="6366" customWidth="1" width="27.5703125"/>
    <col min="6367" max="6367" customWidth="1" width="27.5703125"/>
    <col min="6368" max="6368" customWidth="1" width="27.5703125"/>
    <col min="6369" max="6369" customWidth="1" width="27.5703125"/>
    <col min="6370" max="6370" customWidth="1" width="27.5703125"/>
    <col min="6371" max="6371" customWidth="1" width="27.5703125"/>
    <col min="6372" max="6372" customWidth="1" width="27.5703125"/>
    <col min="6373" max="6373" customWidth="1" width="27.5703125"/>
    <col min="6374" max="6374" customWidth="1" width="27.5703125"/>
    <col min="6375" max="6375" customWidth="1" width="27.5703125"/>
    <col min="6376" max="6376" customWidth="1" width="27.5703125"/>
    <col min="6377" max="6377" customWidth="1" width="27.5703125"/>
    <col min="6378" max="6378" customWidth="1" width="27.5703125"/>
    <col min="6379" max="6379" customWidth="1" width="27.5703125"/>
    <col min="6380" max="6380" customWidth="1" width="27.5703125"/>
    <col min="6381" max="6381" customWidth="1" width="27.5703125"/>
    <col min="6382" max="6382" customWidth="1" width="27.5703125"/>
    <col min="6383" max="6383" customWidth="1" width="27.5703125"/>
    <col min="6384" max="6384" customWidth="1" width="27.5703125"/>
    <col min="6385" max="6385" customWidth="1" width="27.5703125"/>
    <col min="6386" max="6386" customWidth="1" width="27.5703125"/>
    <col min="6387" max="6387" customWidth="1" width="27.5703125"/>
    <col min="6388" max="6388" customWidth="1" width="27.5703125"/>
    <col min="6389" max="6389" customWidth="1" width="27.5703125"/>
    <col min="6390" max="6390" customWidth="1" width="27.5703125"/>
    <col min="6391" max="6391" customWidth="1" width="27.5703125"/>
    <col min="6392" max="6392" customWidth="1" width="27.5703125"/>
    <col min="6393" max="6393" customWidth="1" width="27.5703125"/>
    <col min="6394" max="6394" customWidth="1" width="27.5703125"/>
    <col min="6395" max="6395" customWidth="1" width="27.5703125"/>
    <col min="6396" max="6396" customWidth="1" width="27.5703125"/>
    <col min="6397" max="6397" customWidth="1" width="27.5703125"/>
    <col min="6398" max="6398" customWidth="1" width="27.5703125"/>
    <col min="6399" max="6399" customWidth="1" width="27.5703125"/>
    <col min="6400" max="6400" customWidth="1" width="27.5703125"/>
    <col min="6401" max="6401" customWidth="1" width="27.5703125"/>
    <col min="6402" max="6402" customWidth="1" width="27.5703125"/>
    <col min="6403" max="6403" customWidth="1" width="27.5703125"/>
    <col min="6404" max="6404" customWidth="1" width="27.5703125"/>
    <col min="6405" max="6405" customWidth="1" width="27.5703125"/>
    <col min="6406" max="6406" customWidth="1" width="27.5703125"/>
    <col min="6407" max="6407" customWidth="1" width="27.5703125"/>
    <col min="6408" max="6408" customWidth="1" width="27.5703125"/>
    <col min="6409" max="6409" customWidth="1" width="27.5703125"/>
    <col min="6410" max="6410" customWidth="1" width="27.5703125"/>
    <col min="6411" max="6411" customWidth="1" width="27.5703125"/>
    <col min="6412" max="6412" customWidth="1" width="27.5703125"/>
    <col min="6413" max="6413" customWidth="1" width="27.5703125"/>
    <col min="6414" max="6414" customWidth="1" width="27.5703125"/>
    <col min="6415" max="6415" customWidth="1" width="27.5703125"/>
    <col min="6416" max="6416" customWidth="1" width="27.5703125"/>
    <col min="6417" max="6417" customWidth="1" width="27.5703125"/>
    <col min="6418" max="6418" customWidth="1" width="27.5703125"/>
    <col min="6419" max="6419" customWidth="1" width="27.5703125"/>
    <col min="6420" max="6420" customWidth="1" width="27.5703125"/>
    <col min="6421" max="6421" customWidth="1" width="27.5703125"/>
    <col min="6422" max="6422" customWidth="1" width="27.5703125"/>
    <col min="6423" max="6423" customWidth="1" width="27.5703125"/>
    <col min="6424" max="6424" customWidth="1" width="27.5703125"/>
    <col min="6425" max="6425" customWidth="1" width="27.5703125"/>
    <col min="6426" max="6426" customWidth="1" width="27.5703125"/>
    <col min="6427" max="6427" customWidth="1" width="27.5703125"/>
    <col min="6428" max="6428" customWidth="1" width="27.5703125"/>
    <col min="6429" max="6429" customWidth="1" width="27.5703125"/>
    <col min="6430" max="6430" customWidth="1" width="27.5703125"/>
    <col min="6431" max="6431" customWidth="1" width="27.5703125"/>
    <col min="6432" max="6432" customWidth="1" width="27.5703125"/>
    <col min="6433" max="6433" customWidth="1" width="27.5703125"/>
    <col min="6434" max="6434" customWidth="1" width="27.5703125"/>
    <col min="6435" max="6435" customWidth="1" width="27.5703125"/>
    <col min="6436" max="6436" customWidth="1" width="27.5703125"/>
    <col min="6437" max="6437" customWidth="1" width="27.5703125"/>
    <col min="6438" max="6438" customWidth="1" width="27.5703125"/>
    <col min="6439" max="6439" customWidth="1" width="27.5703125"/>
    <col min="6440" max="6440" customWidth="1" width="27.5703125"/>
    <col min="6441" max="6441" customWidth="1" width="27.5703125"/>
    <col min="6442" max="6442" customWidth="1" width="27.5703125"/>
    <col min="6443" max="6443" customWidth="1" width="27.5703125"/>
    <col min="6444" max="6444" customWidth="1" width="27.5703125"/>
    <col min="6445" max="6445" customWidth="1" width="27.5703125"/>
    <col min="6446" max="6446" customWidth="1" width="27.5703125"/>
    <col min="6447" max="6447" customWidth="1" width="27.5703125"/>
    <col min="6448" max="6448" customWidth="1" width="27.5703125"/>
    <col min="6449" max="6449" customWidth="1" width="27.5703125"/>
    <col min="6450" max="6450" customWidth="1" width="27.5703125"/>
    <col min="6451" max="6451" customWidth="1" width="27.5703125"/>
    <col min="6452" max="6452" customWidth="1" width="27.5703125"/>
    <col min="6453" max="6453" customWidth="1" width="27.5703125"/>
    <col min="6454" max="6454" customWidth="1" width="27.5703125"/>
    <col min="6455" max="6455" customWidth="1" width="27.5703125"/>
    <col min="6456" max="6456" customWidth="1" width="27.5703125"/>
    <col min="6457" max="6457" customWidth="1" width="27.5703125"/>
    <col min="6458" max="6458" customWidth="1" width="27.5703125"/>
    <col min="6459" max="6459" customWidth="1" width="27.5703125"/>
    <col min="6460" max="6460" customWidth="1" width="27.5703125"/>
    <col min="6461" max="6461" customWidth="1" width="27.5703125"/>
    <col min="6462" max="6462" customWidth="1" width="27.5703125"/>
    <col min="6463" max="6463" customWidth="1" width="27.5703125"/>
    <col min="6464" max="6464" customWidth="1" width="27.5703125"/>
    <col min="6465" max="6465" customWidth="1" width="27.5703125"/>
    <col min="6466" max="6466" customWidth="1" width="27.5703125"/>
    <col min="6467" max="6467" customWidth="1" width="27.5703125"/>
    <col min="6468" max="6468" customWidth="1" width="27.5703125"/>
    <col min="6469" max="6469" customWidth="1" width="27.5703125"/>
    <col min="6470" max="6470" customWidth="1" width="27.5703125"/>
    <col min="6471" max="6471" customWidth="1" width="27.5703125"/>
    <col min="6472" max="6472" customWidth="1" width="27.5703125"/>
    <col min="6473" max="6473" customWidth="1" width="27.5703125"/>
    <col min="6474" max="6474" customWidth="1" width="27.5703125"/>
    <col min="6475" max="6475" customWidth="1" width="27.5703125"/>
    <col min="6476" max="6476" customWidth="1" width="27.5703125"/>
    <col min="6477" max="6477" customWidth="1" width="27.5703125"/>
    <col min="6478" max="6478" customWidth="1" width="27.5703125"/>
    <col min="6479" max="6479" customWidth="1" width="27.5703125"/>
    <col min="6480" max="6480" customWidth="1" width="27.5703125"/>
    <col min="6481" max="6481" customWidth="1" width="27.5703125"/>
    <col min="6482" max="6482" customWidth="1" width="27.5703125"/>
    <col min="6483" max="6483" customWidth="1" width="27.5703125"/>
    <col min="6484" max="6484" customWidth="1" width="27.5703125"/>
    <col min="6485" max="6485" customWidth="1" width="27.5703125"/>
    <col min="6486" max="6486" customWidth="1" width="27.5703125"/>
    <col min="6487" max="6487" customWidth="1" width="27.5703125"/>
    <col min="6488" max="6488" customWidth="1" width="27.5703125"/>
    <col min="6489" max="6489" customWidth="1" width="27.5703125"/>
    <col min="6490" max="6490" customWidth="1" width="27.5703125"/>
    <col min="6491" max="6491" customWidth="1" width="27.5703125"/>
    <col min="6492" max="6492" customWidth="1" width="27.5703125"/>
    <col min="6493" max="6493" customWidth="1" width="27.5703125"/>
    <col min="6494" max="6494" customWidth="1" width="27.5703125"/>
    <col min="6495" max="6495" customWidth="1" width="27.5703125"/>
    <col min="6496" max="6496" customWidth="1" width="27.5703125"/>
    <col min="6497" max="6497" customWidth="1" width="27.5703125"/>
    <col min="6498" max="6498" customWidth="1" width="27.5703125"/>
    <col min="6499" max="6499" customWidth="1" width="27.5703125"/>
    <col min="6500" max="6500" customWidth="1" width="27.5703125"/>
    <col min="6501" max="6501" customWidth="1" width="27.5703125"/>
    <col min="6502" max="6502" customWidth="1" width="27.5703125"/>
    <col min="6503" max="6503" customWidth="1" width="27.5703125"/>
    <col min="6504" max="6504" customWidth="1" width="27.5703125"/>
    <col min="6505" max="6505" customWidth="1" width="27.5703125"/>
    <col min="6506" max="6506" customWidth="1" width="27.5703125"/>
    <col min="6507" max="6507" customWidth="1" width="27.5703125"/>
    <col min="6508" max="6508" customWidth="1" width="27.5703125"/>
    <col min="6509" max="6509" customWidth="1" width="27.5703125"/>
    <col min="6510" max="6510" customWidth="1" width="27.5703125"/>
    <col min="6511" max="6511" customWidth="1" width="27.5703125"/>
    <col min="6512" max="6512" customWidth="1" width="27.5703125"/>
    <col min="6513" max="6513" customWidth="1" width="27.5703125"/>
    <col min="6514" max="6514" customWidth="1" width="27.5703125"/>
    <col min="6515" max="6515" customWidth="1" width="27.5703125"/>
    <col min="6516" max="6516" customWidth="1" width="27.5703125"/>
    <col min="6517" max="6517" customWidth="1" width="27.5703125"/>
    <col min="6518" max="6518" customWidth="1" width="27.5703125"/>
    <col min="6519" max="6519" customWidth="1" width="27.5703125"/>
    <col min="6520" max="6520" customWidth="1" width="27.5703125"/>
    <col min="6521" max="6521" customWidth="1" width="27.5703125"/>
    <col min="6522" max="6522" customWidth="1" width="27.5703125"/>
    <col min="6523" max="6523" customWidth="1" width="27.5703125"/>
    <col min="6524" max="6524" customWidth="1" width="27.5703125"/>
    <col min="6525" max="6525" customWidth="1" width="27.5703125"/>
    <col min="6526" max="6526" customWidth="1" width="27.5703125"/>
    <col min="6527" max="6527" customWidth="1" width="27.5703125"/>
    <col min="6528" max="6528" customWidth="1" width="27.5703125"/>
    <col min="6529" max="6529" customWidth="1" width="27.5703125"/>
    <col min="6530" max="6530" customWidth="1" width="27.5703125"/>
    <col min="6531" max="6531" customWidth="1" width="27.5703125"/>
    <col min="6532" max="6532" customWidth="1" width="27.5703125"/>
    <col min="6533" max="6533" customWidth="1" width="27.5703125"/>
    <col min="6534" max="6534" customWidth="1" width="27.5703125"/>
    <col min="6535" max="6535" customWidth="1" width="27.5703125"/>
    <col min="6536" max="6536" customWidth="1" width="27.5703125"/>
    <col min="6537" max="6537" customWidth="1" width="27.5703125"/>
    <col min="6538" max="6538" customWidth="1" width="27.5703125"/>
    <col min="6539" max="6539" customWidth="1" width="27.5703125"/>
    <col min="6540" max="6540" customWidth="1" width="27.5703125"/>
    <col min="6541" max="6541" customWidth="1" width="27.5703125"/>
    <col min="6542" max="6542" customWidth="1" width="27.5703125"/>
    <col min="6543" max="6543" customWidth="1" width="27.5703125"/>
    <col min="6544" max="6544" customWidth="1" width="27.5703125"/>
    <col min="6545" max="6545" customWidth="1" width="27.5703125"/>
    <col min="6546" max="6546" customWidth="1" width="27.5703125"/>
    <col min="6547" max="6547" customWidth="1" width="27.5703125"/>
    <col min="6548" max="6548" customWidth="1" width="27.5703125"/>
    <col min="6549" max="6549" customWidth="1" width="27.5703125"/>
    <col min="6550" max="6550" customWidth="1" width="27.5703125"/>
    <col min="6551" max="6551" customWidth="1" width="27.5703125"/>
    <col min="6552" max="6552" customWidth="1" width="27.5703125"/>
    <col min="6553" max="6553" customWidth="1" width="27.5703125"/>
    <col min="6554" max="6554" customWidth="1" width="27.5703125"/>
    <col min="6555" max="6555" customWidth="1" width="27.5703125"/>
    <col min="6556" max="6556" customWidth="1" width="27.5703125"/>
    <col min="6557" max="6557" customWidth="1" width="27.5703125"/>
    <col min="6558" max="6558" customWidth="1" width="27.5703125"/>
    <col min="6559" max="6559" customWidth="1" width="27.5703125"/>
    <col min="6560" max="6560" customWidth="1" width="27.5703125"/>
    <col min="6561" max="6561" customWidth="1" width="27.5703125"/>
    <col min="6562" max="6562" customWidth="1" width="27.5703125"/>
    <col min="6563" max="6563" customWidth="1" width="27.5703125"/>
    <col min="6564" max="6564" customWidth="1" width="27.5703125"/>
    <col min="6565" max="6565" customWidth="1" width="27.5703125"/>
    <col min="6566" max="6566" customWidth="1" width="27.5703125"/>
    <col min="6567" max="6567" customWidth="1" width="27.5703125"/>
    <col min="6568" max="6568" customWidth="1" width="27.5703125"/>
    <col min="6569" max="6569" customWidth="1" width="27.5703125"/>
    <col min="6570" max="6570" customWidth="1" width="27.5703125"/>
    <col min="6571" max="6571" customWidth="1" width="27.5703125"/>
    <col min="6572" max="6572" customWidth="1" width="27.5703125"/>
    <col min="6573" max="6573" customWidth="1" width="27.5703125"/>
    <col min="6574" max="6574" customWidth="1" width="27.5703125"/>
    <col min="6575" max="6575" customWidth="1" width="27.5703125"/>
    <col min="6576" max="6576" customWidth="1" width="27.5703125"/>
    <col min="6577" max="6577" customWidth="1" width="27.5703125"/>
    <col min="6578" max="6578" customWidth="1" width="27.5703125"/>
    <col min="6579" max="6579" customWidth="1" width="27.5703125"/>
    <col min="6580" max="6580" customWidth="1" width="27.5703125"/>
    <col min="6581" max="6581" customWidth="1" width="27.5703125"/>
    <col min="6582" max="6582" customWidth="1" width="27.5703125"/>
    <col min="6583" max="6583" customWidth="1" width="27.5703125"/>
    <col min="6584" max="6584" customWidth="1" width="27.5703125"/>
    <col min="6585" max="6585" customWidth="1" width="27.5703125"/>
    <col min="6586" max="6586" customWidth="1" width="27.5703125"/>
    <col min="6587" max="6587" customWidth="1" width="27.5703125"/>
    <col min="6588" max="6588" customWidth="1" width="27.5703125"/>
    <col min="6589" max="6589" customWidth="1" width="27.5703125"/>
    <col min="6590" max="6590" customWidth="1" width="27.5703125"/>
    <col min="6591" max="6591" customWidth="1" width="27.5703125"/>
    <col min="6592" max="6592" customWidth="1" width="27.5703125"/>
    <col min="6593" max="6593" customWidth="1" width="27.5703125"/>
    <col min="6594" max="6594" customWidth="1" width="27.5703125"/>
    <col min="6595" max="6595" customWidth="1" width="27.5703125"/>
    <col min="6596" max="6596" customWidth="1" width="27.5703125"/>
    <col min="6597" max="6597" customWidth="1" width="27.5703125"/>
    <col min="6598" max="6598" customWidth="1" width="27.5703125"/>
    <col min="6599" max="6599" customWidth="1" width="27.5703125"/>
    <col min="6600" max="6600" customWidth="1" width="27.5703125"/>
    <col min="6601" max="6601" customWidth="1" width="27.5703125"/>
    <col min="6602" max="6602" customWidth="1" width="27.5703125"/>
    <col min="6603" max="6603" customWidth="1" width="27.5703125"/>
    <col min="6604" max="6604" customWidth="1" width="27.5703125"/>
    <col min="6605" max="6605" customWidth="1" width="27.5703125"/>
    <col min="6606" max="6606" customWidth="1" width="27.5703125"/>
    <col min="6607" max="6607" customWidth="1" width="27.5703125"/>
    <col min="6608" max="6608" customWidth="1" width="27.5703125"/>
    <col min="6609" max="6609" customWidth="1" width="27.5703125"/>
    <col min="6610" max="6610" customWidth="1" width="27.5703125"/>
    <col min="6611" max="6611" customWidth="1" width="27.5703125"/>
    <col min="6612" max="6612" customWidth="1" width="27.5703125"/>
    <col min="6613" max="6613" customWidth="1" width="27.5703125"/>
    <col min="6614" max="6614" customWidth="1" width="27.5703125"/>
    <col min="6615" max="6615" customWidth="1" width="27.5703125"/>
    <col min="6616" max="6616" customWidth="1" width="27.5703125"/>
    <col min="6617" max="6617" customWidth="1" width="27.5703125"/>
    <col min="6618" max="6618" customWidth="1" width="27.5703125"/>
    <col min="6619" max="6619" customWidth="1" width="27.5703125"/>
    <col min="6620" max="6620" customWidth="1" width="27.5703125"/>
    <col min="6621" max="6621" customWidth="1" width="27.5703125"/>
    <col min="6622" max="6622" customWidth="1" width="27.5703125"/>
    <col min="6623" max="6623" customWidth="1" width="27.5703125"/>
    <col min="6624" max="6624" customWidth="1" width="27.5703125"/>
    <col min="6625" max="6625" customWidth="1" width="27.5703125"/>
    <col min="6626" max="6626" customWidth="1" width="27.5703125"/>
    <col min="6627" max="6627" customWidth="1" width="27.5703125"/>
    <col min="6628" max="6628" customWidth="1" width="27.5703125"/>
    <col min="6629" max="6629" customWidth="1" width="27.5703125"/>
    <col min="6630" max="6630" customWidth="1" width="27.5703125"/>
    <col min="6631" max="6631" customWidth="1" width="27.5703125"/>
    <col min="6632" max="6632" customWidth="1" width="27.5703125"/>
    <col min="6633" max="6633" customWidth="1" width="27.5703125"/>
    <col min="6634" max="6634" customWidth="1" width="27.5703125"/>
    <col min="6635" max="6635" customWidth="1" width="27.5703125"/>
    <col min="6636" max="6636" customWidth="1" width="27.5703125"/>
    <col min="6637" max="6637" customWidth="1" width="27.5703125"/>
    <col min="6638" max="6638" customWidth="1" width="27.5703125"/>
    <col min="6639" max="6639" customWidth="1" width="27.5703125"/>
    <col min="6640" max="6640" customWidth="1" width="27.5703125"/>
    <col min="6641" max="6641" customWidth="1" width="27.5703125"/>
    <col min="6642" max="6642" customWidth="1" width="27.5703125"/>
    <col min="6643" max="6643" customWidth="1" width="27.5703125"/>
    <col min="6644" max="6644" customWidth="1" width="27.5703125"/>
    <col min="6645" max="6645" customWidth="1" width="27.5703125"/>
    <col min="6646" max="6646" customWidth="1" width="27.5703125"/>
    <col min="6647" max="6647" customWidth="1" width="27.5703125"/>
    <col min="6648" max="6648" customWidth="1" width="27.5703125"/>
    <col min="6649" max="6649" customWidth="1" width="27.5703125"/>
    <col min="6650" max="6650" customWidth="1" width="27.5703125"/>
    <col min="6651" max="6651" customWidth="1" width="27.5703125"/>
    <col min="6652" max="6652" customWidth="1" width="27.5703125"/>
    <col min="6653" max="6653" customWidth="1" width="27.5703125"/>
    <col min="6654" max="6654" customWidth="1" width="27.5703125"/>
    <col min="6655" max="6655" customWidth="1" width="27.5703125"/>
    <col min="6656" max="6656" customWidth="1" width="27.5703125"/>
    <col min="6657" max="6657" customWidth="1" width="27.5703125"/>
    <col min="6658" max="6658" customWidth="1" width="27.5703125"/>
    <col min="6659" max="6659" customWidth="1" width="27.5703125"/>
    <col min="6660" max="6660" customWidth="1" width="27.5703125"/>
    <col min="6661" max="6661" customWidth="1" width="27.5703125"/>
    <col min="6662" max="6662" customWidth="1" width="27.5703125"/>
    <col min="6663" max="6663" customWidth="1" width="27.5703125"/>
    <col min="6664" max="6664" customWidth="1" width="27.5703125"/>
    <col min="6665" max="6665" customWidth="1" width="27.5703125"/>
    <col min="6666" max="6666" customWidth="1" width="27.5703125"/>
    <col min="6667" max="6667" customWidth="1" width="27.5703125"/>
    <col min="6668" max="6668" customWidth="1" width="27.5703125"/>
    <col min="6669" max="6669" customWidth="1" width="27.5703125"/>
    <col min="6670" max="6670" customWidth="1" width="27.5703125"/>
    <col min="6671" max="6671" customWidth="1" width="27.5703125"/>
    <col min="6672" max="6672" customWidth="1" width="27.5703125"/>
    <col min="6673" max="6673" customWidth="1" width="27.5703125"/>
    <col min="6674" max="6674" customWidth="1" width="27.5703125"/>
    <col min="6675" max="6675" customWidth="1" width="27.5703125"/>
    <col min="6676" max="6676" customWidth="1" width="27.5703125"/>
    <col min="6677" max="6677" customWidth="1" width="27.5703125"/>
    <col min="6678" max="6678" customWidth="1" width="27.5703125"/>
    <col min="6679" max="6679" customWidth="1" width="27.5703125"/>
    <col min="6680" max="6680" customWidth="1" width="27.5703125"/>
    <col min="6681" max="6681" customWidth="1" width="27.5703125"/>
    <col min="6682" max="6682" customWidth="1" width="27.5703125"/>
    <col min="6683" max="6683" customWidth="1" width="27.5703125"/>
    <col min="6684" max="6684" customWidth="1" width="27.5703125"/>
    <col min="6685" max="6685" customWidth="1" width="27.5703125"/>
    <col min="6686" max="6686" customWidth="1" width="27.5703125"/>
    <col min="6687" max="6687" customWidth="1" width="27.5703125"/>
    <col min="6688" max="6688" customWidth="1" width="27.5703125"/>
    <col min="6689" max="6689" customWidth="1" width="27.5703125"/>
    <col min="6690" max="6690" customWidth="1" width="27.5703125"/>
    <col min="6691" max="6691" customWidth="1" width="27.5703125"/>
    <col min="6692" max="6692" customWidth="1" width="27.5703125"/>
    <col min="6693" max="6693" customWidth="1" width="27.5703125"/>
    <col min="6694" max="6694" customWidth="1" width="27.5703125"/>
    <col min="6695" max="6695" customWidth="1" width="27.5703125"/>
    <col min="6696" max="6696" customWidth="1" width="27.5703125"/>
    <col min="6697" max="6697" customWidth="1" width="27.5703125"/>
    <col min="6698" max="6698" customWidth="1" width="27.5703125"/>
    <col min="6699" max="6699" customWidth="1" width="27.5703125"/>
    <col min="6700" max="6700" customWidth="1" width="27.5703125"/>
    <col min="6701" max="6701" customWidth="1" width="27.5703125"/>
    <col min="6702" max="6702" customWidth="1" width="27.5703125"/>
    <col min="6703" max="6703" customWidth="1" width="27.5703125"/>
    <col min="6704" max="6704" customWidth="1" width="27.5703125"/>
    <col min="6705" max="6705" customWidth="1" width="27.5703125"/>
    <col min="6706" max="6706" customWidth="1" width="27.5703125"/>
    <col min="6707" max="6707" customWidth="1" width="27.5703125"/>
    <col min="6708" max="6708" customWidth="1" width="27.5703125"/>
    <col min="6709" max="6709" customWidth="1" width="27.5703125"/>
    <col min="6710" max="6710" customWidth="1" width="27.5703125"/>
    <col min="6711" max="6711" customWidth="1" width="27.5703125"/>
    <col min="6712" max="6712" customWidth="1" width="27.5703125"/>
    <col min="6713" max="6713" customWidth="1" width="27.5703125"/>
    <col min="6714" max="6714" customWidth="1" width="27.5703125"/>
    <col min="6715" max="6715" customWidth="1" width="27.5703125"/>
    <col min="6716" max="6716" customWidth="1" width="27.5703125"/>
    <col min="6717" max="6717" customWidth="1" width="27.5703125"/>
    <col min="6718" max="6718" customWidth="1" width="27.5703125"/>
    <col min="6719" max="6719" customWidth="1" width="27.5703125"/>
    <col min="6720" max="6720" customWidth="1" width="27.5703125"/>
    <col min="6721" max="6721" customWidth="1" width="27.5703125"/>
    <col min="6722" max="6722" customWidth="1" width="27.5703125"/>
    <col min="6723" max="6723" customWidth="1" width="27.5703125"/>
    <col min="6724" max="6724" customWidth="1" width="27.5703125"/>
    <col min="6725" max="6725" customWidth="1" width="27.5703125"/>
    <col min="6726" max="6726" customWidth="1" width="27.5703125"/>
    <col min="6727" max="6727" customWidth="1" width="27.5703125"/>
    <col min="6728" max="6728" customWidth="1" width="27.5703125"/>
    <col min="6729" max="6729" customWidth="1" width="27.5703125"/>
    <col min="6730" max="6730" customWidth="1" width="27.5703125"/>
    <col min="6731" max="6731" customWidth="1" width="27.5703125"/>
    <col min="6732" max="6732" customWidth="1" width="27.5703125"/>
    <col min="6733" max="6733" customWidth="1" width="27.5703125"/>
    <col min="6734" max="6734" customWidth="1" width="27.5703125"/>
    <col min="6735" max="6735" customWidth="1" width="27.5703125"/>
    <col min="6736" max="6736" customWidth="1" width="27.5703125"/>
    <col min="6737" max="6737" customWidth="1" width="27.5703125"/>
    <col min="6738" max="6738" customWidth="1" width="27.5703125"/>
    <col min="6739" max="6739" customWidth="1" width="27.5703125"/>
    <col min="6740" max="6740" customWidth="1" width="27.5703125"/>
    <col min="6741" max="6741" customWidth="1" width="27.5703125"/>
    <col min="6742" max="6742" customWidth="1" width="27.5703125"/>
    <col min="6743" max="6743" customWidth="1" width="27.5703125"/>
    <col min="6744" max="6744" customWidth="1" width="27.5703125"/>
    <col min="6745" max="6745" customWidth="1" width="27.5703125"/>
    <col min="6746" max="6746" customWidth="1" width="27.5703125"/>
    <col min="6747" max="6747" customWidth="1" width="27.5703125"/>
    <col min="6748" max="6748" customWidth="1" width="27.5703125"/>
    <col min="6749" max="6749" customWidth="1" width="27.5703125"/>
    <col min="6750" max="6750" customWidth="1" width="27.5703125"/>
    <col min="6751" max="6751" customWidth="1" width="27.5703125"/>
    <col min="6752" max="6752" customWidth="1" width="27.5703125"/>
    <col min="6753" max="6753" customWidth="1" width="27.5703125"/>
    <col min="6754" max="6754" customWidth="1" width="27.5703125"/>
    <col min="6755" max="6755" customWidth="1" width="27.5703125"/>
    <col min="6756" max="6756" customWidth="1" width="27.5703125"/>
    <col min="6757" max="6757" customWidth="1" width="27.5703125"/>
    <col min="6758" max="6758" customWidth="1" width="27.5703125"/>
    <col min="6759" max="6759" customWidth="1" width="27.5703125"/>
    <col min="6760" max="6760" customWidth="1" width="27.5703125"/>
    <col min="6761" max="6761" customWidth="1" width="27.5703125"/>
    <col min="6762" max="6762" customWidth="1" width="27.5703125"/>
    <col min="6763" max="6763" customWidth="1" width="27.5703125"/>
    <col min="6764" max="6764" customWidth="1" width="27.5703125"/>
    <col min="6765" max="6765" customWidth="1" width="27.5703125"/>
    <col min="6766" max="6766" customWidth="1" width="27.5703125"/>
    <col min="6767" max="6767" customWidth="1" width="27.5703125"/>
    <col min="6768" max="6768" customWidth="1" width="27.5703125"/>
    <col min="6769" max="6769" customWidth="1" width="27.5703125"/>
    <col min="6770" max="6770" customWidth="1" width="27.5703125"/>
    <col min="6771" max="6771" customWidth="1" width="27.5703125"/>
    <col min="6772" max="6772" customWidth="1" width="27.5703125"/>
    <col min="6773" max="6773" customWidth="1" width="27.5703125"/>
    <col min="6774" max="6774" customWidth="1" width="27.5703125"/>
    <col min="6775" max="6775" customWidth="1" width="27.5703125"/>
    <col min="6776" max="6776" customWidth="1" width="27.5703125"/>
    <col min="6777" max="6777" customWidth="1" width="27.5703125"/>
    <col min="6778" max="6778" customWidth="1" width="27.5703125"/>
    <col min="6779" max="6779" customWidth="1" width="27.5703125"/>
    <col min="6780" max="6780" customWidth="1" width="27.5703125"/>
    <col min="6781" max="6781" customWidth="1" width="27.5703125"/>
    <col min="6782" max="6782" customWidth="1" width="27.5703125"/>
    <col min="6783" max="6783" customWidth="1" width="27.5703125"/>
    <col min="6784" max="6784" customWidth="1" width="27.5703125"/>
    <col min="6785" max="6785" customWidth="1" width="27.5703125"/>
    <col min="6786" max="6786" customWidth="1" width="27.5703125"/>
    <col min="6787" max="6787" customWidth="1" width="27.5703125"/>
    <col min="6788" max="6788" customWidth="1" width="27.5703125"/>
    <col min="6789" max="6789" customWidth="1" width="27.5703125"/>
    <col min="6790" max="6790" customWidth="1" width="27.5703125"/>
    <col min="6791" max="6791" customWidth="1" width="27.5703125"/>
    <col min="6792" max="6792" customWidth="1" width="27.5703125"/>
    <col min="6793" max="6793" customWidth="1" width="27.5703125"/>
    <col min="6794" max="6794" customWidth="1" width="27.5703125"/>
    <col min="6795" max="6795" customWidth="1" width="27.5703125"/>
    <col min="6796" max="6796" customWidth="1" width="27.5703125"/>
    <col min="6797" max="6797" customWidth="1" width="27.5703125"/>
    <col min="6798" max="6798" customWidth="1" width="27.5703125"/>
    <col min="6799" max="6799" customWidth="1" width="27.5703125"/>
    <col min="6800" max="6800" customWidth="1" width="27.5703125"/>
    <col min="6801" max="6801" customWidth="1" width="27.5703125"/>
    <col min="6802" max="6802" customWidth="1" width="27.5703125"/>
    <col min="6803" max="6803" customWidth="1" width="27.5703125"/>
    <col min="6804" max="6804" customWidth="1" width="27.5703125"/>
    <col min="6805" max="6805" customWidth="1" width="27.5703125"/>
    <col min="6806" max="6806" customWidth="1" width="27.5703125"/>
    <col min="6807" max="6807" customWidth="1" width="27.5703125"/>
    <col min="6808" max="6808" customWidth="1" width="27.5703125"/>
    <col min="6809" max="6809" customWidth="1" width="27.5703125"/>
    <col min="6810" max="6810" customWidth="1" width="27.5703125"/>
    <col min="6811" max="6811" customWidth="1" width="27.5703125"/>
    <col min="6812" max="6812" customWidth="1" width="27.5703125"/>
    <col min="6813" max="6813" customWidth="1" width="27.5703125"/>
    <col min="6814" max="6814" customWidth="1" width="27.5703125"/>
    <col min="6815" max="6815" customWidth="1" width="27.5703125"/>
    <col min="6816" max="6816" customWidth="1" width="27.5703125"/>
    <col min="6817" max="6817" customWidth="1" width="27.5703125"/>
    <col min="6818" max="6818" customWidth="1" width="27.5703125"/>
    <col min="6819" max="6819" customWidth="1" width="27.5703125"/>
    <col min="6820" max="6820" customWidth="1" width="27.5703125"/>
    <col min="6821" max="6821" customWidth="1" width="27.5703125"/>
    <col min="6822" max="6822" customWidth="1" width="27.5703125"/>
    <col min="6823" max="6823" customWidth="1" width="27.5703125"/>
    <col min="6824" max="6824" customWidth="1" width="27.5703125"/>
    <col min="6825" max="6825" customWidth="1" width="27.5703125"/>
    <col min="6826" max="6826" customWidth="1" width="27.5703125"/>
    <col min="6827" max="6827" customWidth="1" width="27.5703125"/>
    <col min="6828" max="6828" customWidth="1" width="27.5703125"/>
    <col min="6829" max="6829" customWidth="1" width="27.5703125"/>
    <col min="6830" max="6830" customWidth="1" width="27.5703125"/>
    <col min="6831" max="6831" customWidth="1" width="27.5703125"/>
    <col min="6832" max="6832" customWidth="1" width="27.5703125"/>
    <col min="6833" max="6833" customWidth="1" width="27.5703125"/>
    <col min="6834" max="6834" customWidth="1" width="27.5703125"/>
    <col min="6835" max="6835" customWidth="1" width="27.5703125"/>
    <col min="6836" max="6836" customWidth="1" width="27.5703125"/>
    <col min="6837" max="6837" customWidth="1" width="27.5703125"/>
    <col min="6838" max="6838" customWidth="1" width="27.5703125"/>
    <col min="6839" max="6839" customWidth="1" width="27.5703125"/>
    <col min="6840" max="6840" customWidth="1" width="27.5703125"/>
    <col min="6841" max="6841" customWidth="1" width="27.5703125"/>
    <col min="6842" max="6842" customWidth="1" width="27.5703125"/>
    <col min="6843" max="6843" customWidth="1" width="27.5703125"/>
    <col min="6844" max="6844" customWidth="1" width="27.5703125"/>
    <col min="6845" max="6845" customWidth="1" width="27.5703125"/>
    <col min="6846" max="6846" customWidth="1" width="27.5703125"/>
    <col min="6847" max="6847" customWidth="1" width="27.5703125"/>
    <col min="6848" max="6848" customWidth="1" width="27.5703125"/>
    <col min="6849" max="6849" customWidth="1" width="27.5703125"/>
    <col min="6850" max="6850" customWidth="1" width="27.5703125"/>
    <col min="6851" max="6851" customWidth="1" width="27.5703125"/>
    <col min="6852" max="6852" customWidth="1" width="27.5703125"/>
    <col min="6853" max="6853" customWidth="1" width="27.5703125"/>
    <col min="6854" max="6854" customWidth="1" width="27.5703125"/>
    <col min="6855" max="6855" customWidth="1" width="27.5703125"/>
    <col min="6856" max="6856" customWidth="1" width="27.5703125"/>
    <col min="6857" max="6857" customWidth="1" width="27.5703125"/>
    <col min="6858" max="6858" customWidth="1" width="27.5703125"/>
    <col min="6859" max="6859" customWidth="1" width="27.5703125"/>
    <col min="6860" max="6860" customWidth="1" width="27.5703125"/>
    <col min="6861" max="6861" customWidth="1" width="27.5703125"/>
    <col min="6862" max="6862" customWidth="1" width="27.5703125"/>
    <col min="6863" max="6863" customWidth="1" width="27.5703125"/>
    <col min="6864" max="6864" customWidth="1" width="27.5703125"/>
    <col min="6865" max="6865" customWidth="1" width="27.5703125"/>
    <col min="6866" max="6866" customWidth="1" width="27.5703125"/>
    <col min="6867" max="6867" customWidth="1" width="27.5703125"/>
    <col min="6868" max="6868" customWidth="1" width="27.5703125"/>
    <col min="6869" max="6869" customWidth="1" width="27.5703125"/>
    <col min="6870" max="6870" customWidth="1" width="27.5703125"/>
    <col min="6871" max="6871" customWidth="1" width="27.5703125"/>
    <col min="6872" max="6872" customWidth="1" width="27.5703125"/>
    <col min="6873" max="6873" customWidth="1" width="27.5703125"/>
    <col min="6874" max="6874" customWidth="1" width="27.5703125"/>
    <col min="6875" max="6875" customWidth="1" width="27.5703125"/>
    <col min="6876" max="6876" customWidth="1" width="27.5703125"/>
    <col min="6877" max="6877" customWidth="1" width="27.5703125"/>
    <col min="6878" max="6878" customWidth="1" width="27.5703125"/>
    <col min="6879" max="6879" customWidth="1" width="27.5703125"/>
    <col min="6880" max="6880" customWidth="1" width="27.5703125"/>
    <col min="6881" max="6881" customWidth="1" width="27.5703125"/>
    <col min="6882" max="6882" customWidth="1" width="27.5703125"/>
    <col min="6883" max="6883" customWidth="1" width="27.5703125"/>
    <col min="6884" max="6884" customWidth="1" width="27.5703125"/>
    <col min="6885" max="6885" customWidth="1" width="27.5703125"/>
    <col min="6886" max="6886" customWidth="1" width="27.5703125"/>
    <col min="6887" max="6887" customWidth="1" width="27.5703125"/>
    <col min="6888" max="6888" customWidth="1" width="27.5703125"/>
    <col min="6889" max="6889" customWidth="1" width="27.5703125"/>
    <col min="6890" max="6890" customWidth="1" width="27.5703125"/>
    <col min="6891" max="6891" customWidth="1" width="27.5703125"/>
    <col min="6892" max="6892" customWidth="1" width="27.5703125"/>
    <col min="6893" max="6893" customWidth="1" width="27.5703125"/>
    <col min="6894" max="6894" customWidth="1" width="27.5703125"/>
    <col min="6895" max="6895" customWidth="1" width="27.5703125"/>
    <col min="6896" max="6896" customWidth="1" width="27.5703125"/>
    <col min="6897" max="6897" customWidth="1" width="27.5703125"/>
    <col min="6898" max="6898" customWidth="1" width="27.5703125"/>
    <col min="6899" max="6899" customWidth="1" width="27.5703125"/>
    <col min="6900" max="6900" customWidth="1" width="27.5703125"/>
    <col min="6901" max="6901" customWidth="1" width="27.5703125"/>
    <col min="6902" max="6902" customWidth="1" width="27.5703125"/>
    <col min="6903" max="6903" customWidth="1" width="27.5703125"/>
    <col min="6904" max="6904" customWidth="1" width="27.5703125"/>
    <col min="6905" max="6905" customWidth="1" width="27.5703125"/>
    <col min="6906" max="6906" customWidth="1" width="27.5703125"/>
    <col min="6907" max="6907" customWidth="1" width="27.5703125"/>
    <col min="6908" max="6908" customWidth="1" width="27.5703125"/>
    <col min="6909" max="6909" customWidth="1" width="27.5703125"/>
    <col min="6910" max="6910" customWidth="1" width="27.5703125"/>
    <col min="6911" max="6911" customWidth="1" width="27.5703125"/>
    <col min="6912" max="6912" customWidth="1" width="27.5703125"/>
    <col min="6913" max="6913" customWidth="1" width="27.5703125"/>
    <col min="6914" max="6914" customWidth="1" width="27.5703125"/>
    <col min="6915" max="6915" customWidth="1" width="27.5703125"/>
    <col min="6916" max="6916" customWidth="1" width="27.5703125"/>
    <col min="6917" max="6917" customWidth="1" width="27.5703125"/>
    <col min="6918" max="6918" customWidth="1" width="27.5703125"/>
    <col min="6919" max="6919" customWidth="1" width="27.5703125"/>
    <col min="6920" max="6920" customWidth="1" width="27.5703125"/>
    <col min="6921" max="6921" customWidth="1" width="27.5703125"/>
    <col min="6922" max="6922" customWidth="1" width="27.5703125"/>
    <col min="6923" max="6923" customWidth="1" width="27.5703125"/>
    <col min="6924" max="6924" customWidth="1" width="27.5703125"/>
    <col min="6925" max="6925" customWidth="1" width="27.5703125"/>
    <col min="6926" max="6926" customWidth="1" width="27.5703125"/>
    <col min="6927" max="6927" customWidth="1" width="27.5703125"/>
    <col min="6928" max="6928" customWidth="1" width="27.5703125"/>
    <col min="6929" max="6929" customWidth="1" width="27.5703125"/>
    <col min="6930" max="6930" customWidth="1" width="27.5703125"/>
    <col min="6931" max="6931" customWidth="1" width="27.5703125"/>
    <col min="6932" max="6932" customWidth="1" width="27.5703125"/>
    <col min="6933" max="6933" customWidth="1" width="27.5703125"/>
    <col min="6934" max="6934" customWidth="1" width="27.5703125"/>
    <col min="6935" max="6935" customWidth="1" width="27.5703125"/>
    <col min="6936" max="6936" customWidth="1" width="27.5703125"/>
    <col min="6937" max="6937" customWidth="1" width="27.5703125"/>
    <col min="6938" max="6938" customWidth="1" width="27.5703125"/>
    <col min="6939" max="6939" customWidth="1" width="27.5703125"/>
    <col min="6940" max="6940" customWidth="1" width="27.5703125"/>
    <col min="6941" max="6941" customWidth="1" width="27.5703125"/>
    <col min="6942" max="6942" customWidth="1" width="27.5703125"/>
    <col min="6943" max="6943" customWidth="1" width="27.5703125"/>
    <col min="6944" max="6944" customWidth="1" width="27.5703125"/>
    <col min="6945" max="6945" customWidth="1" width="27.5703125"/>
    <col min="6946" max="6946" customWidth="1" width="27.5703125"/>
    <col min="6947" max="6947" customWidth="1" width="27.5703125"/>
    <col min="6948" max="6948" customWidth="1" width="27.5703125"/>
    <col min="6949" max="6949" customWidth="1" width="27.5703125"/>
    <col min="6950" max="6950" customWidth="1" width="27.5703125"/>
    <col min="6951" max="6951" customWidth="1" width="27.5703125"/>
    <col min="6952" max="6952" customWidth="1" width="27.5703125"/>
    <col min="6953" max="6953" customWidth="1" width="27.5703125"/>
    <col min="6954" max="6954" customWidth="1" width="27.5703125"/>
    <col min="6955" max="6955" customWidth="1" width="27.5703125"/>
    <col min="6956" max="6956" customWidth="1" width="27.5703125"/>
    <col min="6957" max="6957" customWidth="1" width="27.5703125"/>
    <col min="6958" max="6958" customWidth="1" width="27.5703125"/>
    <col min="6959" max="6959" customWidth="1" width="27.5703125"/>
    <col min="6960" max="6960" customWidth="1" width="27.5703125"/>
    <col min="6961" max="6961" customWidth="1" width="27.5703125"/>
    <col min="6962" max="6962" customWidth="1" width="27.5703125"/>
    <col min="6963" max="6963" customWidth="1" width="27.5703125"/>
    <col min="6964" max="6964" customWidth="1" width="27.5703125"/>
    <col min="6965" max="6965" customWidth="1" width="27.5703125"/>
    <col min="6966" max="6966" customWidth="1" width="27.5703125"/>
    <col min="6967" max="6967" customWidth="1" width="27.5703125"/>
    <col min="6968" max="6968" customWidth="1" width="27.5703125"/>
    <col min="6969" max="6969" customWidth="1" width="27.5703125"/>
    <col min="6970" max="6970" customWidth="1" width="27.5703125"/>
    <col min="6971" max="6971" customWidth="1" width="27.5703125"/>
    <col min="6972" max="6972" customWidth="1" width="27.5703125"/>
    <col min="6973" max="6973" customWidth="1" width="27.5703125"/>
    <col min="6974" max="6974" customWidth="1" width="27.5703125"/>
    <col min="6975" max="6975" customWidth="1" width="27.5703125"/>
    <col min="6976" max="6976" customWidth="1" width="27.5703125"/>
    <col min="6977" max="6977" customWidth="1" width="27.5703125"/>
    <col min="6978" max="6978" customWidth="1" width="27.5703125"/>
    <col min="6979" max="6979" customWidth="1" width="27.5703125"/>
    <col min="6980" max="6980" customWidth="1" width="27.5703125"/>
    <col min="6981" max="6981" customWidth="1" width="27.5703125"/>
    <col min="6982" max="6982" customWidth="1" width="27.5703125"/>
    <col min="6983" max="6983" customWidth="1" width="27.5703125"/>
    <col min="6984" max="6984" customWidth="1" width="27.5703125"/>
    <col min="6985" max="6985" customWidth="1" width="27.5703125"/>
    <col min="6986" max="6986" customWidth="1" width="27.5703125"/>
    <col min="6987" max="6987" customWidth="1" width="27.5703125"/>
    <col min="6988" max="6988" customWidth="1" width="27.5703125"/>
    <col min="6989" max="6989" customWidth="1" width="27.5703125"/>
    <col min="6990" max="6990" customWidth="1" width="27.5703125"/>
    <col min="6991" max="6991" customWidth="1" width="27.5703125"/>
    <col min="6992" max="6992" customWidth="1" width="27.5703125"/>
    <col min="6993" max="6993" customWidth="1" width="27.5703125"/>
    <col min="6994" max="6994" customWidth="1" width="27.5703125"/>
    <col min="6995" max="6995" customWidth="1" width="27.5703125"/>
    <col min="6996" max="6996" customWidth="1" width="27.5703125"/>
    <col min="6997" max="6997" customWidth="1" width="27.5703125"/>
    <col min="6998" max="6998" customWidth="1" width="27.5703125"/>
    <col min="6999" max="6999" customWidth="1" width="27.5703125"/>
    <col min="7000" max="7000" customWidth="1" width="27.5703125"/>
    <col min="7001" max="7001" customWidth="1" width="27.5703125"/>
    <col min="7002" max="7002" customWidth="1" width="27.5703125"/>
    <col min="7003" max="7003" customWidth="1" width="27.5703125"/>
    <col min="7004" max="7004" customWidth="1" width="27.5703125"/>
    <col min="7005" max="7005" customWidth="1" width="27.5703125"/>
    <col min="7006" max="7006" customWidth="1" width="27.5703125"/>
    <col min="7007" max="7007" customWidth="1" width="27.5703125"/>
    <col min="7008" max="7008" customWidth="1" width="27.5703125"/>
    <col min="7009" max="7009" customWidth="1" width="27.5703125"/>
    <col min="7010" max="7010" customWidth="1" width="27.5703125"/>
    <col min="7011" max="7011" customWidth="1" width="27.5703125"/>
    <col min="7012" max="7012" customWidth="1" width="27.5703125"/>
    <col min="7013" max="7013" customWidth="1" width="27.5703125"/>
    <col min="7014" max="7014" customWidth="1" width="27.5703125"/>
    <col min="7015" max="7015" customWidth="1" width="27.5703125"/>
    <col min="7016" max="7016" customWidth="1" width="27.5703125"/>
    <col min="7017" max="7017" customWidth="1" width="27.5703125"/>
    <col min="7018" max="7018" customWidth="1" width="27.5703125"/>
    <col min="7019" max="7019" customWidth="1" width="27.5703125"/>
    <col min="7020" max="7020" customWidth="1" width="27.5703125"/>
    <col min="7021" max="7021" customWidth="1" width="27.5703125"/>
    <col min="7022" max="7022" customWidth="1" width="27.5703125"/>
    <col min="7023" max="7023" customWidth="1" width="27.5703125"/>
    <col min="7024" max="7024" customWidth="1" width="27.5703125"/>
    <col min="7025" max="7025" customWidth="1" width="27.5703125"/>
    <col min="7026" max="7026" customWidth="1" width="27.5703125"/>
    <col min="7027" max="7027" customWidth="1" width="27.5703125"/>
    <col min="7028" max="7028" customWidth="1" width="27.5703125"/>
    <col min="7029" max="7029" customWidth="1" width="27.5703125"/>
    <col min="7030" max="7030" customWidth="1" width="27.5703125"/>
    <col min="7031" max="7031" customWidth="1" width="27.5703125"/>
    <col min="7032" max="7032" customWidth="1" width="27.5703125"/>
    <col min="7033" max="7033" customWidth="1" width="27.5703125"/>
    <col min="7034" max="7034" customWidth="1" width="27.5703125"/>
    <col min="7035" max="7035" customWidth="1" width="27.5703125"/>
    <col min="7036" max="7036" customWidth="1" width="27.5703125"/>
    <col min="7037" max="7037" customWidth="1" width="27.5703125"/>
    <col min="7038" max="7038" customWidth="1" width="27.5703125"/>
    <col min="7039" max="7039" customWidth="1" width="27.5703125"/>
    <col min="7040" max="7040" customWidth="1" width="27.5703125"/>
    <col min="7041" max="7041" customWidth="1" width="27.5703125"/>
    <col min="7042" max="7042" customWidth="1" width="27.5703125"/>
    <col min="7043" max="7043" customWidth="1" width="27.5703125"/>
    <col min="7044" max="7044" customWidth="1" width="27.5703125"/>
    <col min="7045" max="7045" customWidth="1" width="27.5703125"/>
    <col min="7046" max="7046" customWidth="1" width="27.5703125"/>
    <col min="7047" max="7047" customWidth="1" width="27.5703125"/>
    <col min="7048" max="7048" customWidth="1" width="27.5703125"/>
    <col min="7049" max="7049" customWidth="1" width="27.5703125"/>
    <col min="7050" max="7050" customWidth="1" width="27.5703125"/>
    <col min="7051" max="7051" customWidth="1" width="27.5703125"/>
    <col min="7052" max="7052" customWidth="1" width="27.5703125"/>
    <col min="7053" max="7053" customWidth="1" width="27.5703125"/>
    <col min="7054" max="7054" customWidth="1" width="27.5703125"/>
    <col min="7055" max="7055" customWidth="1" width="27.5703125"/>
    <col min="7056" max="7056" customWidth="1" width="27.5703125"/>
    <col min="7057" max="7057" customWidth="1" width="27.5703125"/>
    <col min="7058" max="7058" customWidth="1" width="27.5703125"/>
    <col min="7059" max="7059" customWidth="1" width="27.5703125"/>
    <col min="7060" max="7060" customWidth="1" width="27.5703125"/>
    <col min="7061" max="7061" customWidth="1" width="27.5703125"/>
    <col min="7062" max="7062" customWidth="1" width="27.5703125"/>
    <col min="7063" max="7063" customWidth="1" width="27.5703125"/>
    <col min="7064" max="7064" customWidth="1" width="27.5703125"/>
    <col min="7065" max="7065" customWidth="1" width="27.5703125"/>
    <col min="7066" max="7066" customWidth="1" width="27.5703125"/>
    <col min="7067" max="7067" customWidth="1" width="27.5703125"/>
    <col min="7068" max="7068" customWidth="1" width="27.5703125"/>
    <col min="7069" max="7069" customWidth="1" width="27.5703125"/>
    <col min="7070" max="7070" customWidth="1" width="27.5703125"/>
    <col min="7071" max="7071" customWidth="1" width="27.5703125"/>
    <col min="7072" max="7072" customWidth="1" width="27.5703125"/>
    <col min="7073" max="7073" customWidth="1" width="27.5703125"/>
    <col min="7074" max="7074" customWidth="1" width="27.5703125"/>
    <col min="7075" max="7075" customWidth="1" width="27.5703125"/>
    <col min="7076" max="7076" customWidth="1" width="27.5703125"/>
    <col min="7077" max="7077" customWidth="1" width="27.5703125"/>
    <col min="7078" max="7078" customWidth="1" width="27.5703125"/>
    <col min="7079" max="7079" customWidth="1" width="27.5703125"/>
    <col min="7080" max="7080" customWidth="1" width="27.5703125"/>
    <col min="7081" max="7081" customWidth="1" width="27.5703125"/>
    <col min="7082" max="7082" customWidth="1" width="27.5703125"/>
    <col min="7083" max="7083" customWidth="1" width="27.5703125"/>
    <col min="7084" max="7084" customWidth="1" width="27.5703125"/>
    <col min="7085" max="7085" customWidth="1" width="27.5703125"/>
    <col min="7086" max="7086" customWidth="1" width="27.5703125"/>
    <col min="7087" max="7087" customWidth="1" width="27.5703125"/>
    <col min="7088" max="7088" customWidth="1" width="27.5703125"/>
    <col min="7089" max="7089" customWidth="1" width="27.5703125"/>
    <col min="7090" max="7090" customWidth="1" width="27.5703125"/>
    <col min="7091" max="7091" customWidth="1" width="27.5703125"/>
    <col min="7092" max="7092" customWidth="1" width="27.5703125"/>
    <col min="7093" max="7093" customWidth="1" width="27.5703125"/>
    <col min="7094" max="7094" customWidth="1" width="27.5703125"/>
    <col min="7095" max="7095" customWidth="1" width="27.5703125"/>
    <col min="7096" max="7096" customWidth="1" width="27.5703125"/>
    <col min="7097" max="7097" customWidth="1" width="27.5703125"/>
    <col min="7098" max="7098" customWidth="1" width="27.5703125"/>
    <col min="7099" max="7099" customWidth="1" width="27.5703125"/>
    <col min="7100" max="7100" customWidth="1" width="27.5703125"/>
    <col min="7101" max="7101" customWidth="1" width="27.5703125"/>
    <col min="7102" max="7102" customWidth="1" width="27.5703125"/>
    <col min="7103" max="7103" customWidth="1" width="27.5703125"/>
    <col min="7104" max="7104" customWidth="1" width="27.5703125"/>
    <col min="7105" max="7105" customWidth="1" width="27.5703125"/>
    <col min="7106" max="7106" customWidth="1" width="27.5703125"/>
    <col min="7107" max="7107" customWidth="1" width="27.5703125"/>
    <col min="7108" max="7108" customWidth="1" width="27.5703125"/>
    <col min="7109" max="7109" customWidth="1" width="27.5703125"/>
    <col min="7110" max="7110" customWidth="1" width="27.5703125"/>
    <col min="7111" max="7111" customWidth="1" width="27.5703125"/>
    <col min="7112" max="7112" customWidth="1" width="27.5703125"/>
    <col min="7113" max="7113" customWidth="1" width="27.5703125"/>
    <col min="7114" max="7114" customWidth="1" width="27.5703125"/>
    <col min="7115" max="7115" customWidth="1" width="27.5703125"/>
    <col min="7116" max="7116" customWidth="1" width="27.5703125"/>
    <col min="7117" max="7117" customWidth="1" width="27.5703125"/>
    <col min="7118" max="7118" customWidth="1" width="27.5703125"/>
    <col min="7119" max="7119" customWidth="1" width="27.5703125"/>
    <col min="7120" max="7120" customWidth="1" width="27.5703125"/>
    <col min="7121" max="7121" customWidth="1" width="27.5703125"/>
    <col min="7122" max="7122" customWidth="1" width="27.5703125"/>
    <col min="7123" max="7123" customWidth="1" width="27.5703125"/>
    <col min="7124" max="7124" customWidth="1" width="27.5703125"/>
    <col min="7125" max="7125" customWidth="1" width="27.5703125"/>
    <col min="7126" max="7126" customWidth="1" width="27.5703125"/>
    <col min="7127" max="7127" customWidth="1" width="27.5703125"/>
    <col min="7128" max="7128" customWidth="1" width="27.5703125"/>
    <col min="7129" max="7129" customWidth="1" width="27.5703125"/>
    <col min="7130" max="7130" customWidth="1" width="27.5703125"/>
    <col min="7131" max="7131" customWidth="1" width="27.5703125"/>
    <col min="7132" max="7132" customWidth="1" width="27.5703125"/>
    <col min="7133" max="7133" customWidth="1" width="27.5703125"/>
    <col min="7134" max="7134" customWidth="1" width="27.5703125"/>
    <col min="7135" max="7135" customWidth="1" width="27.5703125"/>
    <col min="7136" max="7136" customWidth="1" width="27.5703125"/>
    <col min="7137" max="7137" customWidth="1" width="27.5703125"/>
    <col min="7138" max="7138" customWidth="1" width="27.5703125"/>
    <col min="7139" max="7139" customWidth="1" width="27.5703125"/>
    <col min="7140" max="7140" customWidth="1" width="27.5703125"/>
    <col min="7141" max="7141" customWidth="1" width="27.5703125"/>
    <col min="7142" max="7142" customWidth="1" width="27.5703125"/>
    <col min="7143" max="7143" customWidth="1" width="27.5703125"/>
    <col min="7144" max="7144" customWidth="1" width="27.5703125"/>
    <col min="7145" max="7145" customWidth="1" width="27.5703125"/>
    <col min="7146" max="7146" customWidth="1" width="27.5703125"/>
    <col min="7147" max="7147" customWidth="1" width="27.5703125"/>
    <col min="7148" max="7148" customWidth="1" width="27.5703125"/>
    <col min="7149" max="7149" customWidth="1" width="27.5703125"/>
    <col min="7150" max="7150" customWidth="1" width="27.5703125"/>
    <col min="7151" max="7151" customWidth="1" width="27.5703125"/>
    <col min="7152" max="7152" customWidth="1" width="27.5703125"/>
    <col min="7153" max="7153" customWidth="1" width="27.5703125"/>
    <col min="7154" max="7154" customWidth="1" width="27.5703125"/>
    <col min="7155" max="7155" customWidth="1" width="27.5703125"/>
    <col min="7156" max="7156" customWidth="1" width="27.5703125"/>
    <col min="7157" max="7157" customWidth="1" width="27.5703125"/>
    <col min="7158" max="7158" customWidth="1" width="27.5703125"/>
    <col min="7159" max="7159" customWidth="1" width="27.5703125"/>
    <col min="7160" max="7160" customWidth="1" width="27.5703125"/>
    <col min="7161" max="7161" customWidth="1" width="27.5703125"/>
    <col min="7162" max="7162" customWidth="1" width="27.5703125"/>
    <col min="7163" max="7163" customWidth="1" width="27.5703125"/>
    <col min="7164" max="7164" customWidth="1" width="27.5703125"/>
    <col min="7165" max="7165" customWidth="1" width="27.5703125"/>
    <col min="7166" max="7166" customWidth="1" width="27.5703125"/>
    <col min="7167" max="7167" customWidth="1" width="27.5703125"/>
    <col min="7168" max="7168" customWidth="1" width="27.5703125"/>
    <col min="7169" max="7169" customWidth="1" width="27.5703125"/>
    <col min="7170" max="7170" customWidth="1" width="27.5703125"/>
    <col min="7171" max="7171" customWidth="1" width="27.5703125"/>
    <col min="7172" max="7172" customWidth="1" width="27.5703125"/>
    <col min="7173" max="7173" customWidth="1" width="27.5703125"/>
    <col min="7174" max="7174" customWidth="1" width="27.5703125"/>
    <col min="7175" max="7175" customWidth="1" width="27.5703125"/>
    <col min="7176" max="7176" customWidth="1" width="27.5703125"/>
    <col min="7177" max="7177" customWidth="1" width="27.5703125"/>
    <col min="7178" max="7178" customWidth="1" width="27.5703125"/>
    <col min="7179" max="7179" customWidth="1" width="27.5703125"/>
    <col min="7180" max="7180" customWidth="1" width="27.5703125"/>
    <col min="7181" max="7181" customWidth="1" width="27.5703125"/>
    <col min="7182" max="7182" customWidth="1" width="27.5703125"/>
    <col min="7183" max="7183" customWidth="1" width="27.5703125"/>
    <col min="7184" max="7184" customWidth="1" width="27.5703125"/>
    <col min="7185" max="7185" customWidth="1" width="27.5703125"/>
    <col min="7186" max="7186" customWidth="1" width="27.5703125"/>
    <col min="7187" max="7187" customWidth="1" width="27.5703125"/>
    <col min="7188" max="7188" customWidth="1" width="27.5703125"/>
    <col min="7189" max="7189" customWidth="1" width="27.5703125"/>
    <col min="7190" max="7190" customWidth="1" width="27.5703125"/>
    <col min="7191" max="7191" customWidth="1" width="27.5703125"/>
    <col min="7192" max="7192" customWidth="1" width="27.5703125"/>
    <col min="7193" max="7193" customWidth="1" width="27.5703125"/>
    <col min="7194" max="7194" customWidth="1" width="27.5703125"/>
    <col min="7195" max="7195" customWidth="1" width="27.5703125"/>
    <col min="7196" max="7196" customWidth="1" width="27.5703125"/>
    <col min="7197" max="7197" customWidth="1" width="27.5703125"/>
    <col min="7198" max="7198" customWidth="1" width="27.5703125"/>
    <col min="7199" max="7199" customWidth="1" width="27.5703125"/>
    <col min="7200" max="7200" customWidth="1" width="27.5703125"/>
    <col min="7201" max="7201" customWidth="1" width="27.5703125"/>
    <col min="7202" max="7202" customWidth="1" width="27.5703125"/>
    <col min="7203" max="7203" customWidth="1" width="27.5703125"/>
    <col min="7204" max="7204" customWidth="1" width="27.5703125"/>
    <col min="7205" max="7205" customWidth="1" width="27.5703125"/>
    <col min="7206" max="7206" customWidth="1" width="27.5703125"/>
    <col min="7207" max="7207" customWidth="1" width="27.5703125"/>
    <col min="7208" max="7208" customWidth="1" width="27.5703125"/>
    <col min="7209" max="7209" customWidth="1" width="27.5703125"/>
    <col min="7210" max="7210" customWidth="1" width="27.5703125"/>
    <col min="7211" max="7211" customWidth="1" width="27.5703125"/>
    <col min="7212" max="7212" customWidth="1" width="27.5703125"/>
    <col min="7213" max="7213" customWidth="1" width="27.5703125"/>
    <col min="7214" max="7214" customWidth="1" width="27.5703125"/>
    <col min="7215" max="7215" customWidth="1" width="27.5703125"/>
    <col min="7216" max="7216" customWidth="1" width="27.5703125"/>
    <col min="7217" max="7217" customWidth="1" width="27.5703125"/>
    <col min="7218" max="7218" customWidth="1" width="27.5703125"/>
    <col min="7219" max="7219" customWidth="1" width="27.5703125"/>
    <col min="7220" max="7220" customWidth="1" width="27.5703125"/>
    <col min="7221" max="7221" customWidth="1" width="27.5703125"/>
    <col min="7222" max="7222" customWidth="1" width="27.5703125"/>
    <col min="7223" max="7223" customWidth="1" width="27.5703125"/>
    <col min="7224" max="7224" customWidth="1" width="27.5703125"/>
    <col min="7225" max="7225" customWidth="1" width="27.5703125"/>
    <col min="7226" max="7226" customWidth="1" width="27.5703125"/>
    <col min="7227" max="7227" customWidth="1" width="27.5703125"/>
    <col min="7228" max="7228" customWidth="1" width="27.5703125"/>
    <col min="7229" max="7229" customWidth="1" width="27.5703125"/>
    <col min="7230" max="7230" customWidth="1" width="27.5703125"/>
    <col min="7231" max="7231" customWidth="1" width="27.5703125"/>
    <col min="7232" max="7232" customWidth="1" width="27.5703125"/>
    <col min="7233" max="7233" customWidth="1" width="27.5703125"/>
    <col min="7234" max="7234" customWidth="1" width="27.5703125"/>
    <col min="7235" max="7235" customWidth="1" width="27.5703125"/>
    <col min="7236" max="7236" customWidth="1" width="27.5703125"/>
    <col min="7237" max="7237" customWidth="1" width="27.5703125"/>
    <col min="7238" max="7238" customWidth="1" width="27.5703125"/>
    <col min="7239" max="7239" customWidth="1" width="27.5703125"/>
    <col min="7240" max="7240" customWidth="1" width="27.5703125"/>
    <col min="7241" max="7241" customWidth="1" width="27.5703125"/>
    <col min="7242" max="7242" customWidth="1" width="27.5703125"/>
    <col min="7243" max="7243" customWidth="1" width="27.5703125"/>
    <col min="7244" max="7244" customWidth="1" width="27.5703125"/>
    <col min="7245" max="7245" customWidth="1" width="27.5703125"/>
    <col min="7246" max="7246" customWidth="1" width="27.5703125"/>
    <col min="7247" max="7247" customWidth="1" width="27.5703125"/>
    <col min="7248" max="7248" customWidth="1" width="27.5703125"/>
    <col min="7249" max="7249" customWidth="1" width="27.5703125"/>
    <col min="7250" max="7250" customWidth="1" width="27.5703125"/>
    <col min="7251" max="7251" customWidth="1" width="27.5703125"/>
    <col min="7252" max="7252" customWidth="1" width="27.5703125"/>
    <col min="7253" max="7253" customWidth="1" width="27.5703125"/>
    <col min="7254" max="7254" customWidth="1" width="27.5703125"/>
    <col min="7255" max="7255" customWidth="1" width="27.5703125"/>
    <col min="7256" max="7256" customWidth="1" width="27.5703125"/>
    <col min="7257" max="7257" customWidth="1" width="27.5703125"/>
    <col min="7258" max="7258" customWidth="1" width="27.5703125"/>
    <col min="7259" max="7259" customWidth="1" width="27.5703125"/>
    <col min="7260" max="7260" customWidth="1" width="27.5703125"/>
    <col min="7261" max="7261" customWidth="1" width="27.5703125"/>
    <col min="7262" max="7262" customWidth="1" width="27.5703125"/>
    <col min="7263" max="7263" customWidth="1" width="27.5703125"/>
    <col min="7264" max="7264" customWidth="1" width="27.5703125"/>
    <col min="7265" max="7265" customWidth="1" width="27.5703125"/>
    <col min="7266" max="7266" customWidth="1" width="27.5703125"/>
    <col min="7267" max="7267" customWidth="1" width="27.5703125"/>
    <col min="7268" max="7268" customWidth="1" width="27.5703125"/>
    <col min="7269" max="7269" customWidth="1" width="27.5703125"/>
    <col min="7270" max="7270" customWidth="1" width="27.5703125"/>
    <col min="7271" max="7271" customWidth="1" width="27.5703125"/>
    <col min="7272" max="7272" customWidth="1" width="27.5703125"/>
    <col min="7273" max="7273" customWidth="1" width="27.5703125"/>
    <col min="7274" max="7274" customWidth="1" width="27.5703125"/>
    <col min="7275" max="7275" customWidth="1" width="27.5703125"/>
    <col min="7276" max="7276" customWidth="1" width="27.5703125"/>
    <col min="7277" max="7277" customWidth="1" width="27.5703125"/>
    <col min="7278" max="7278" customWidth="1" width="27.5703125"/>
    <col min="7279" max="7279" customWidth="1" width="27.5703125"/>
    <col min="7280" max="7280" customWidth="1" width="27.5703125"/>
    <col min="7281" max="7281" customWidth="1" width="27.5703125"/>
    <col min="7282" max="7282" customWidth="1" width="27.5703125"/>
    <col min="7283" max="7283" customWidth="1" width="27.5703125"/>
    <col min="7284" max="7284" customWidth="1" width="27.5703125"/>
    <col min="7285" max="7285" customWidth="1" width="27.5703125"/>
    <col min="7286" max="7286" customWidth="1" width="27.5703125"/>
    <col min="7287" max="7287" customWidth="1" width="27.5703125"/>
    <col min="7288" max="7288" customWidth="1" width="27.5703125"/>
    <col min="7289" max="7289" customWidth="1" width="27.5703125"/>
    <col min="7290" max="7290" customWidth="1" width="27.5703125"/>
    <col min="7291" max="7291" customWidth="1" width="27.5703125"/>
    <col min="7292" max="7292" customWidth="1" width="27.5703125"/>
    <col min="7293" max="7293" customWidth="1" width="27.5703125"/>
    <col min="7294" max="7294" customWidth="1" width="27.5703125"/>
    <col min="7295" max="7295" customWidth="1" width="27.5703125"/>
    <col min="7296" max="7296" customWidth="1" width="27.5703125"/>
    <col min="7297" max="7297" customWidth="1" width="27.5703125"/>
    <col min="7298" max="7298" customWidth="1" width="27.5703125"/>
    <col min="7299" max="7299" customWidth="1" width="27.5703125"/>
    <col min="7300" max="7300" customWidth="1" width="27.5703125"/>
    <col min="7301" max="7301" customWidth="1" width="27.5703125"/>
    <col min="7302" max="7302" customWidth="1" width="27.5703125"/>
    <col min="7303" max="7303" customWidth="1" width="27.5703125"/>
    <col min="7304" max="7304" customWidth="1" width="27.5703125"/>
    <col min="7305" max="7305" customWidth="1" width="27.5703125"/>
    <col min="7306" max="7306" customWidth="1" width="27.5703125"/>
    <col min="7307" max="7307" customWidth="1" width="27.5703125"/>
    <col min="7308" max="7308" customWidth="1" width="27.5703125"/>
    <col min="7309" max="7309" customWidth="1" width="27.5703125"/>
    <col min="7310" max="7310" customWidth="1" width="27.5703125"/>
    <col min="7311" max="7311" customWidth="1" width="27.5703125"/>
    <col min="7312" max="7312" customWidth="1" width="27.5703125"/>
    <col min="7313" max="7313" customWidth="1" width="27.5703125"/>
    <col min="7314" max="7314" customWidth="1" width="27.5703125"/>
    <col min="7315" max="7315" customWidth="1" width="27.5703125"/>
    <col min="7316" max="7316" customWidth="1" width="27.5703125"/>
    <col min="7317" max="7317" customWidth="1" width="27.5703125"/>
    <col min="7318" max="7318" customWidth="1" width="27.5703125"/>
    <col min="7319" max="7319" customWidth="1" width="27.5703125"/>
    <col min="7320" max="7320" customWidth="1" width="27.5703125"/>
    <col min="7321" max="7321" customWidth="1" width="27.5703125"/>
    <col min="7322" max="7322" customWidth="1" width="27.5703125"/>
    <col min="7323" max="7323" customWidth="1" width="27.5703125"/>
    <col min="7324" max="7324" customWidth="1" width="27.5703125"/>
    <col min="7325" max="7325" customWidth="1" width="27.5703125"/>
    <col min="7326" max="7326" customWidth="1" width="27.5703125"/>
    <col min="7327" max="7327" customWidth="1" width="27.5703125"/>
    <col min="7328" max="7328" customWidth="1" width="27.5703125"/>
    <col min="7329" max="7329" customWidth="1" width="27.5703125"/>
    <col min="7330" max="7330" customWidth="1" width="27.5703125"/>
    <col min="7331" max="7331" customWidth="1" width="27.5703125"/>
    <col min="7332" max="7332" customWidth="1" width="27.5703125"/>
    <col min="7333" max="7333" customWidth="1" width="27.5703125"/>
    <col min="7334" max="7334" customWidth="1" width="27.5703125"/>
    <col min="7335" max="7335" customWidth="1" width="27.5703125"/>
    <col min="7336" max="7336" customWidth="1" width="27.5703125"/>
    <col min="7337" max="7337" customWidth="1" width="27.5703125"/>
    <col min="7338" max="7338" customWidth="1" width="27.5703125"/>
    <col min="7339" max="7339" customWidth="1" width="27.5703125"/>
    <col min="7340" max="7340" customWidth="1" width="27.5703125"/>
    <col min="7341" max="7341" customWidth="1" width="27.5703125"/>
    <col min="7342" max="7342" customWidth="1" width="27.5703125"/>
    <col min="7343" max="7343" customWidth="1" width="27.5703125"/>
    <col min="7344" max="7344" customWidth="1" width="27.5703125"/>
    <col min="7345" max="7345" customWidth="1" width="27.5703125"/>
    <col min="7346" max="7346" customWidth="1" width="27.5703125"/>
    <col min="7347" max="7347" customWidth="1" width="27.5703125"/>
    <col min="7348" max="7348" customWidth="1" width="27.5703125"/>
    <col min="7349" max="7349" customWidth="1" width="27.5703125"/>
    <col min="7350" max="7350" customWidth="1" width="27.5703125"/>
    <col min="7351" max="7351" customWidth="1" width="27.5703125"/>
    <col min="7352" max="7352" customWidth="1" width="27.5703125"/>
    <col min="7353" max="7353" customWidth="1" width="27.5703125"/>
    <col min="7354" max="7354" customWidth="1" width="27.5703125"/>
    <col min="7355" max="7355" customWidth="1" width="27.5703125"/>
    <col min="7356" max="7356" customWidth="1" width="27.5703125"/>
    <col min="7357" max="7357" customWidth="1" width="27.5703125"/>
    <col min="7358" max="7358" customWidth="1" width="27.5703125"/>
    <col min="7359" max="7359" customWidth="1" width="27.5703125"/>
    <col min="7360" max="7360" customWidth="1" width="27.5703125"/>
    <col min="7361" max="7361" customWidth="1" width="27.5703125"/>
    <col min="7362" max="7362" customWidth="1" width="27.5703125"/>
    <col min="7363" max="7363" customWidth="1" width="27.5703125"/>
    <col min="7364" max="7364" customWidth="1" width="27.5703125"/>
    <col min="7365" max="7365" customWidth="1" width="27.5703125"/>
    <col min="7366" max="7366" customWidth="1" width="27.5703125"/>
    <col min="7367" max="7367" customWidth="1" width="27.5703125"/>
    <col min="7368" max="7368" customWidth="1" width="27.5703125"/>
    <col min="7369" max="7369" customWidth="1" width="27.5703125"/>
    <col min="7370" max="7370" customWidth="1" width="27.5703125"/>
    <col min="7371" max="7371" customWidth="1" width="27.5703125"/>
    <col min="7372" max="7372" customWidth="1" width="27.5703125"/>
    <col min="7373" max="7373" customWidth="1" width="27.5703125"/>
    <col min="7374" max="7374" customWidth="1" width="27.5703125"/>
    <col min="7375" max="7375" customWidth="1" width="27.5703125"/>
    <col min="7376" max="7376" customWidth="1" width="27.5703125"/>
    <col min="7377" max="7377" customWidth="1" width="27.5703125"/>
    <col min="7378" max="7378" customWidth="1" width="27.5703125"/>
    <col min="7379" max="7379" customWidth="1" width="27.5703125"/>
    <col min="7380" max="7380" customWidth="1" width="27.5703125"/>
    <col min="7381" max="7381" customWidth="1" width="27.5703125"/>
    <col min="7382" max="7382" customWidth="1" width="27.5703125"/>
    <col min="7383" max="7383" customWidth="1" width="27.5703125"/>
    <col min="7384" max="7384" customWidth="1" width="27.5703125"/>
    <col min="7385" max="7385" customWidth="1" width="27.5703125"/>
    <col min="7386" max="7386" customWidth="1" width="27.5703125"/>
    <col min="7387" max="7387" customWidth="1" width="27.5703125"/>
    <col min="7388" max="7388" customWidth="1" width="27.5703125"/>
    <col min="7389" max="7389" customWidth="1" width="27.5703125"/>
    <col min="7390" max="7390" customWidth="1" width="27.5703125"/>
    <col min="7391" max="7391" customWidth="1" width="27.5703125"/>
    <col min="7392" max="7392" customWidth="1" width="27.5703125"/>
    <col min="7393" max="7393" customWidth="1" width="27.5703125"/>
    <col min="7394" max="7394" customWidth="1" width="27.5703125"/>
    <col min="7395" max="7395" customWidth="1" width="27.5703125"/>
    <col min="7396" max="7396" customWidth="1" width="27.5703125"/>
    <col min="7397" max="7397" customWidth="1" width="27.5703125"/>
    <col min="7398" max="7398" customWidth="1" width="27.5703125"/>
    <col min="7399" max="7399" customWidth="1" width="27.5703125"/>
    <col min="7400" max="7400" customWidth="1" width="27.5703125"/>
    <col min="7401" max="7401" customWidth="1" width="27.5703125"/>
    <col min="7402" max="7402" customWidth="1" width="27.5703125"/>
    <col min="7403" max="7403" customWidth="1" width="27.5703125"/>
    <col min="7404" max="7404" customWidth="1" width="27.5703125"/>
    <col min="7405" max="7405" customWidth="1" width="27.5703125"/>
    <col min="7406" max="7406" customWidth="1" width="27.5703125"/>
    <col min="7407" max="7407" customWidth="1" width="27.5703125"/>
    <col min="7408" max="7408" customWidth="1" width="27.5703125"/>
    <col min="7409" max="7409" customWidth="1" width="27.5703125"/>
    <col min="7410" max="7410" customWidth="1" width="27.5703125"/>
    <col min="7411" max="7411" customWidth="1" width="27.5703125"/>
    <col min="7412" max="7412" customWidth="1" width="27.5703125"/>
    <col min="7413" max="7413" customWidth="1" width="27.5703125"/>
    <col min="7414" max="7414" customWidth="1" width="27.5703125"/>
    <col min="7415" max="7415" customWidth="1" width="27.5703125"/>
    <col min="7416" max="7416" customWidth="1" width="27.5703125"/>
    <col min="7417" max="7417" customWidth="1" width="27.5703125"/>
    <col min="7418" max="7418" customWidth="1" width="27.5703125"/>
    <col min="7419" max="7419" customWidth="1" width="27.5703125"/>
    <col min="7420" max="7420" customWidth="1" width="27.5703125"/>
    <col min="7421" max="7421" customWidth="1" width="27.5703125"/>
    <col min="7422" max="7422" customWidth="1" width="27.5703125"/>
    <col min="7423" max="7423" customWidth="1" width="27.5703125"/>
    <col min="7424" max="7424" customWidth="1" width="27.5703125"/>
    <col min="7425" max="7425" customWidth="1" width="27.5703125"/>
    <col min="7426" max="7426" customWidth="1" width="27.5703125"/>
    <col min="7427" max="7427" customWidth="1" width="27.5703125"/>
    <col min="7428" max="7428" customWidth="1" width="27.5703125"/>
    <col min="7429" max="7429" customWidth="1" width="27.5703125"/>
    <col min="7430" max="7430" customWidth="1" width="27.5703125"/>
    <col min="7431" max="7431" customWidth="1" width="27.5703125"/>
    <col min="7432" max="7432" customWidth="1" width="27.5703125"/>
    <col min="7433" max="7433" customWidth="1" width="27.5703125"/>
    <col min="7434" max="7434" customWidth="1" width="27.5703125"/>
    <col min="7435" max="7435" customWidth="1" width="27.5703125"/>
    <col min="7436" max="7436" customWidth="1" width="27.5703125"/>
    <col min="7437" max="7437" customWidth="1" width="27.5703125"/>
    <col min="7438" max="7438" customWidth="1" width="27.5703125"/>
    <col min="7439" max="7439" customWidth="1" width="27.5703125"/>
    <col min="7440" max="7440" customWidth="1" width="27.5703125"/>
    <col min="7441" max="7441" customWidth="1" width="27.5703125"/>
    <col min="7442" max="7442" customWidth="1" width="27.5703125"/>
    <col min="7443" max="7443" customWidth="1" width="27.5703125"/>
    <col min="7444" max="7444" customWidth="1" width="27.5703125"/>
    <col min="7445" max="7445" customWidth="1" width="27.5703125"/>
    <col min="7446" max="7446" customWidth="1" width="27.5703125"/>
    <col min="7447" max="7447" customWidth="1" width="27.5703125"/>
    <col min="7448" max="7448" customWidth="1" width="27.5703125"/>
    <col min="7449" max="7449" customWidth="1" width="27.5703125"/>
    <col min="7450" max="7450" customWidth="1" width="27.5703125"/>
    <col min="7451" max="7451" customWidth="1" width="27.5703125"/>
    <col min="7452" max="7452" customWidth="1" width="27.5703125"/>
    <col min="7453" max="7453" customWidth="1" width="27.5703125"/>
    <col min="7454" max="7454" customWidth="1" width="27.5703125"/>
    <col min="7455" max="7455" customWidth="1" width="27.5703125"/>
    <col min="7456" max="7456" customWidth="1" width="27.5703125"/>
    <col min="7457" max="7457" customWidth="1" width="27.5703125"/>
    <col min="7458" max="7458" customWidth="1" width="27.5703125"/>
    <col min="7459" max="7459" customWidth="1" width="27.5703125"/>
    <col min="7460" max="7460" customWidth="1" width="27.5703125"/>
    <col min="7461" max="7461" customWidth="1" width="27.5703125"/>
    <col min="7462" max="7462" customWidth="1" width="27.5703125"/>
    <col min="7463" max="7463" customWidth="1" width="27.5703125"/>
    <col min="7464" max="7464" customWidth="1" width="27.5703125"/>
    <col min="7465" max="7465" customWidth="1" width="27.5703125"/>
    <col min="7466" max="7466" customWidth="1" width="27.5703125"/>
    <col min="7467" max="7467" customWidth="1" width="27.5703125"/>
    <col min="7468" max="7468" customWidth="1" width="27.5703125"/>
    <col min="7469" max="7469" customWidth="1" width="27.5703125"/>
    <col min="7470" max="7470" customWidth="1" width="27.5703125"/>
    <col min="7471" max="7471" customWidth="1" width="27.5703125"/>
    <col min="7472" max="7472" customWidth="1" width="27.5703125"/>
    <col min="7473" max="7473" customWidth="1" width="27.5703125"/>
    <col min="7474" max="7474" customWidth="1" width="27.5703125"/>
    <col min="7475" max="7475" customWidth="1" width="27.5703125"/>
    <col min="7476" max="7476" customWidth="1" width="27.5703125"/>
    <col min="7477" max="7477" customWidth="1" width="27.5703125"/>
    <col min="7478" max="7478" customWidth="1" width="27.5703125"/>
    <col min="7479" max="7479" customWidth="1" width="27.5703125"/>
    <col min="7480" max="7480" customWidth="1" width="27.5703125"/>
    <col min="7481" max="7481" customWidth="1" width="27.5703125"/>
    <col min="7482" max="7482" customWidth="1" width="27.5703125"/>
    <col min="7483" max="7483" customWidth="1" width="27.5703125"/>
    <col min="7484" max="7484" customWidth="1" width="27.5703125"/>
    <col min="7485" max="7485" customWidth="1" width="27.5703125"/>
    <col min="7486" max="7486" customWidth="1" width="27.5703125"/>
    <col min="7487" max="7487" customWidth="1" width="27.5703125"/>
    <col min="7488" max="7488" customWidth="1" width="27.5703125"/>
    <col min="7489" max="7489" customWidth="1" width="27.5703125"/>
    <col min="7490" max="7490" customWidth="1" width="27.5703125"/>
    <col min="7491" max="7491" customWidth="1" width="27.5703125"/>
    <col min="7492" max="7492" customWidth="1" width="27.5703125"/>
    <col min="7493" max="7493" customWidth="1" width="27.5703125"/>
    <col min="7494" max="7494" customWidth="1" width="27.5703125"/>
    <col min="7495" max="7495" customWidth="1" width="27.5703125"/>
    <col min="7496" max="7496" customWidth="1" width="27.5703125"/>
    <col min="7497" max="7497" customWidth="1" width="27.5703125"/>
    <col min="7498" max="7498" customWidth="1" width="27.5703125"/>
    <col min="7499" max="7499" customWidth="1" width="27.5703125"/>
    <col min="7500" max="7500" customWidth="1" width="27.5703125"/>
    <col min="7501" max="7501" customWidth="1" width="27.5703125"/>
    <col min="7502" max="7502" customWidth="1" width="27.5703125"/>
    <col min="7503" max="7503" customWidth="1" width="27.5703125"/>
    <col min="7504" max="7504" customWidth="1" width="27.5703125"/>
    <col min="7505" max="7505" customWidth="1" width="27.5703125"/>
    <col min="7506" max="7506" customWidth="1" width="27.5703125"/>
    <col min="7507" max="7507" customWidth="1" width="27.5703125"/>
    <col min="7508" max="7508" customWidth="1" width="27.5703125"/>
    <col min="7509" max="7509" customWidth="1" width="27.5703125"/>
    <col min="7510" max="7510" customWidth="1" width="27.5703125"/>
    <col min="7511" max="7511" customWidth="1" width="27.5703125"/>
    <col min="7512" max="7512" customWidth="1" width="27.5703125"/>
    <col min="7513" max="7513" customWidth="1" width="27.5703125"/>
    <col min="7514" max="7514" customWidth="1" width="27.5703125"/>
    <col min="7515" max="7515" customWidth="1" width="27.5703125"/>
    <col min="7516" max="7516" customWidth="1" width="27.5703125"/>
    <col min="7517" max="7517" customWidth="1" width="27.5703125"/>
    <col min="7518" max="7518" customWidth="1" width="27.5703125"/>
    <col min="7519" max="7519" customWidth="1" width="27.5703125"/>
    <col min="7520" max="7520" customWidth="1" width="27.5703125"/>
    <col min="7521" max="7521" customWidth="1" width="27.5703125"/>
    <col min="7522" max="7522" customWidth="1" width="27.5703125"/>
    <col min="7523" max="7523" customWidth="1" width="27.5703125"/>
    <col min="7524" max="7524" customWidth="1" width="27.5703125"/>
    <col min="7525" max="7525" customWidth="1" width="27.5703125"/>
    <col min="7526" max="7526" customWidth="1" width="27.5703125"/>
    <col min="7527" max="7527" customWidth="1" width="27.5703125"/>
    <col min="7528" max="7528" customWidth="1" width="27.5703125"/>
    <col min="7529" max="7529" customWidth="1" width="27.5703125"/>
    <col min="7530" max="7530" customWidth="1" width="27.5703125"/>
    <col min="7531" max="7531" customWidth="1" width="27.5703125"/>
    <col min="7532" max="7532" customWidth="1" width="27.5703125"/>
    <col min="7533" max="7533" customWidth="1" width="27.5703125"/>
    <col min="7534" max="7534" customWidth="1" width="27.5703125"/>
    <col min="7535" max="7535" customWidth="1" width="27.5703125"/>
    <col min="7536" max="7536" customWidth="1" width="27.5703125"/>
    <col min="7537" max="7537" customWidth="1" width="27.5703125"/>
    <col min="7538" max="7538" customWidth="1" width="27.5703125"/>
    <col min="7539" max="7539" customWidth="1" width="27.5703125"/>
    <col min="7540" max="7540" customWidth="1" width="27.5703125"/>
    <col min="7541" max="7541" customWidth="1" width="27.5703125"/>
    <col min="7542" max="7542" customWidth="1" width="27.5703125"/>
    <col min="7543" max="7543" customWidth="1" width="27.5703125"/>
    <col min="7544" max="7544" customWidth="1" width="27.5703125"/>
    <col min="7545" max="7545" customWidth="1" width="27.5703125"/>
    <col min="7546" max="7546" customWidth="1" width="27.5703125"/>
    <col min="7547" max="7547" customWidth="1" width="27.5703125"/>
    <col min="7548" max="7548" customWidth="1" width="27.5703125"/>
    <col min="7549" max="7549" customWidth="1" width="27.5703125"/>
    <col min="7550" max="7550" customWidth="1" width="27.5703125"/>
    <col min="7551" max="7551" customWidth="1" width="27.5703125"/>
    <col min="7552" max="7552" customWidth="1" width="27.5703125"/>
    <col min="7553" max="7553" customWidth="1" width="27.5703125"/>
    <col min="7554" max="7554" customWidth="1" width="27.5703125"/>
    <col min="7555" max="7555" customWidth="1" width="27.5703125"/>
    <col min="7556" max="7556" customWidth="1" width="27.5703125"/>
    <col min="7557" max="7557" customWidth="1" width="27.5703125"/>
    <col min="7558" max="7558" customWidth="1" width="27.5703125"/>
    <col min="7559" max="7559" customWidth="1" width="27.5703125"/>
    <col min="7560" max="7560" customWidth="1" width="27.5703125"/>
    <col min="7561" max="7561" customWidth="1" width="27.5703125"/>
    <col min="7562" max="7562" customWidth="1" width="27.5703125"/>
    <col min="7563" max="7563" customWidth="1" width="27.5703125"/>
    <col min="7564" max="7564" customWidth="1" width="27.5703125"/>
    <col min="7565" max="7565" customWidth="1" width="27.5703125"/>
    <col min="7566" max="7566" customWidth="1" width="27.5703125"/>
    <col min="7567" max="7567" customWidth="1" width="27.5703125"/>
    <col min="7568" max="7568" customWidth="1" width="27.5703125"/>
    <col min="7569" max="7569" customWidth="1" width="27.5703125"/>
    <col min="7570" max="7570" customWidth="1" width="27.5703125"/>
    <col min="7571" max="7571" customWidth="1" width="27.5703125"/>
    <col min="7572" max="7572" customWidth="1" width="27.5703125"/>
    <col min="7573" max="7573" customWidth="1" width="27.5703125"/>
    <col min="7574" max="7574" customWidth="1" width="27.5703125"/>
    <col min="7575" max="7575" customWidth="1" width="27.5703125"/>
    <col min="7576" max="7576" customWidth="1" width="27.5703125"/>
    <col min="7577" max="7577" customWidth="1" width="27.5703125"/>
    <col min="7578" max="7578" customWidth="1" width="27.5703125"/>
    <col min="7579" max="7579" customWidth="1" width="27.5703125"/>
    <col min="7580" max="7580" customWidth="1" width="27.5703125"/>
    <col min="7581" max="7581" customWidth="1" width="27.5703125"/>
    <col min="7582" max="7582" customWidth="1" width="27.5703125"/>
    <col min="7583" max="7583" customWidth="1" width="27.5703125"/>
    <col min="7584" max="7584" customWidth="1" width="27.5703125"/>
    <col min="7585" max="7585" customWidth="1" width="27.5703125"/>
    <col min="7586" max="7586" customWidth="1" width="27.5703125"/>
    <col min="7587" max="7587" customWidth="1" width="27.5703125"/>
    <col min="7588" max="7588" customWidth="1" width="27.5703125"/>
    <col min="7589" max="7589" customWidth="1" width="27.5703125"/>
    <col min="7590" max="7590" customWidth="1" width="27.5703125"/>
    <col min="7591" max="7591" customWidth="1" width="27.5703125"/>
    <col min="7592" max="7592" customWidth="1" width="27.5703125"/>
    <col min="7593" max="7593" customWidth="1" width="27.5703125"/>
    <col min="7594" max="7594" customWidth="1" width="27.5703125"/>
    <col min="7595" max="7595" customWidth="1" width="27.5703125"/>
    <col min="7596" max="7596" customWidth="1" width="27.5703125"/>
    <col min="7597" max="7597" customWidth="1" width="27.5703125"/>
    <col min="7598" max="7598" customWidth="1" width="27.5703125"/>
    <col min="7599" max="7599" customWidth="1" width="27.5703125"/>
    <col min="7600" max="7600" customWidth="1" width="27.5703125"/>
    <col min="7601" max="7601" customWidth="1" width="27.5703125"/>
    <col min="7602" max="7602" customWidth="1" width="27.5703125"/>
    <col min="7603" max="7603" customWidth="1" width="27.5703125"/>
    <col min="7604" max="7604" customWidth="1" width="27.5703125"/>
    <col min="7605" max="7605" customWidth="1" width="27.5703125"/>
    <col min="7606" max="7606" customWidth="1" width="27.5703125"/>
    <col min="7607" max="7607" customWidth="1" width="27.5703125"/>
    <col min="7608" max="7608" customWidth="1" width="27.5703125"/>
    <col min="7609" max="7609" customWidth="1" width="27.5703125"/>
    <col min="7610" max="7610" customWidth="1" width="27.5703125"/>
    <col min="7611" max="7611" customWidth="1" width="27.5703125"/>
    <col min="7612" max="7612" customWidth="1" width="27.5703125"/>
    <col min="7613" max="7613" customWidth="1" width="27.5703125"/>
    <col min="7614" max="7614" customWidth="1" width="27.5703125"/>
    <col min="7615" max="7615" customWidth="1" width="27.5703125"/>
    <col min="7616" max="7616" customWidth="1" width="27.5703125"/>
    <col min="7617" max="7617" customWidth="1" width="27.5703125"/>
    <col min="7618" max="7618" customWidth="1" width="27.5703125"/>
    <col min="7619" max="7619" customWidth="1" width="27.5703125"/>
    <col min="7620" max="7620" customWidth="1" width="27.5703125"/>
    <col min="7621" max="7621" customWidth="1" width="27.5703125"/>
    <col min="7622" max="7622" customWidth="1" width="27.5703125"/>
    <col min="7623" max="7623" customWidth="1" width="27.5703125"/>
    <col min="7624" max="7624" customWidth="1" width="27.5703125"/>
    <col min="7625" max="7625" customWidth="1" width="27.5703125"/>
    <col min="7626" max="7626" customWidth="1" width="27.5703125"/>
    <col min="7627" max="7627" customWidth="1" width="27.5703125"/>
    <col min="7628" max="7628" customWidth="1" width="27.5703125"/>
    <col min="7629" max="7629" customWidth="1" width="27.5703125"/>
    <col min="7630" max="7630" customWidth="1" width="27.5703125"/>
    <col min="7631" max="7631" customWidth="1" width="27.5703125"/>
    <col min="7632" max="7632" customWidth="1" width="27.5703125"/>
    <col min="7633" max="7633" customWidth="1" width="27.5703125"/>
    <col min="7634" max="7634" customWidth="1" width="27.5703125"/>
    <col min="7635" max="7635" customWidth="1" width="27.5703125"/>
    <col min="7636" max="7636" customWidth="1" width="27.5703125"/>
    <col min="7637" max="7637" customWidth="1" width="27.5703125"/>
    <col min="7638" max="7638" customWidth="1" width="27.5703125"/>
    <col min="7639" max="7639" customWidth="1" width="27.5703125"/>
    <col min="7640" max="7640" customWidth="1" width="27.5703125"/>
    <col min="7641" max="7641" customWidth="1" width="27.5703125"/>
    <col min="7642" max="7642" customWidth="1" width="27.5703125"/>
    <col min="7643" max="7643" customWidth="1" width="27.5703125"/>
    <col min="7644" max="7644" customWidth="1" width="27.5703125"/>
    <col min="7645" max="7645" customWidth="1" width="27.5703125"/>
    <col min="7646" max="7646" customWidth="1" width="27.5703125"/>
    <col min="7647" max="7647" customWidth="1" width="27.5703125"/>
    <col min="7648" max="7648" customWidth="1" width="27.5703125"/>
    <col min="7649" max="7649" customWidth="1" width="27.5703125"/>
    <col min="7650" max="7650" customWidth="1" width="27.5703125"/>
    <col min="7651" max="7651" customWidth="1" width="27.5703125"/>
    <col min="7652" max="7652" customWidth="1" width="27.5703125"/>
    <col min="7653" max="7653" customWidth="1" width="27.5703125"/>
    <col min="7654" max="7654" customWidth="1" width="27.5703125"/>
    <col min="7655" max="7655" customWidth="1" width="27.5703125"/>
    <col min="7656" max="7656" customWidth="1" width="27.5703125"/>
    <col min="7657" max="7657" customWidth="1" width="27.5703125"/>
    <col min="7658" max="7658" customWidth="1" width="27.5703125"/>
    <col min="7659" max="7659" customWidth="1" width="27.5703125"/>
    <col min="7660" max="7660" customWidth="1" width="27.5703125"/>
    <col min="7661" max="7661" customWidth="1" width="27.5703125"/>
    <col min="7662" max="7662" customWidth="1" width="27.5703125"/>
    <col min="7663" max="7663" customWidth="1" width="27.5703125"/>
    <col min="7664" max="7664" customWidth="1" width="27.5703125"/>
    <col min="7665" max="7665" customWidth="1" width="27.5703125"/>
    <col min="7666" max="7666" customWidth="1" width="27.5703125"/>
    <col min="7667" max="7667" customWidth="1" width="27.5703125"/>
    <col min="7668" max="7668" customWidth="1" width="27.5703125"/>
    <col min="7669" max="7669" customWidth="1" width="27.5703125"/>
    <col min="7670" max="7670" customWidth="1" width="27.5703125"/>
    <col min="7671" max="7671" customWidth="1" width="27.5703125"/>
    <col min="7672" max="7672" customWidth="1" width="27.5703125"/>
    <col min="7673" max="7673" customWidth="1" width="27.5703125"/>
    <col min="7674" max="7674" customWidth="1" width="27.5703125"/>
    <col min="7675" max="7675" customWidth="1" width="27.5703125"/>
    <col min="7676" max="7676" customWidth="1" width="27.5703125"/>
    <col min="7677" max="7677" customWidth="1" width="27.5703125"/>
    <col min="7678" max="7678" customWidth="1" width="27.5703125"/>
    <col min="7679" max="7679" customWidth="1" width="27.5703125"/>
    <col min="7680" max="7680" customWidth="1" width="27.5703125"/>
    <col min="7681" max="7681" customWidth="1" width="27.5703125"/>
    <col min="7682" max="7682" customWidth="1" width="27.5703125"/>
    <col min="7683" max="7683" customWidth="1" width="27.5703125"/>
    <col min="7684" max="7684" customWidth="1" width="27.5703125"/>
    <col min="7685" max="7685" customWidth="1" width="27.5703125"/>
    <col min="7686" max="7686" customWidth="1" width="27.5703125"/>
    <col min="7687" max="7687" customWidth="1" width="27.5703125"/>
    <col min="7688" max="7688" customWidth="1" width="27.5703125"/>
    <col min="7689" max="7689" customWidth="1" width="27.5703125"/>
    <col min="7690" max="7690" customWidth="1" width="27.5703125"/>
    <col min="7691" max="7691" customWidth="1" width="27.5703125"/>
    <col min="7692" max="7692" customWidth="1" width="27.5703125"/>
    <col min="7693" max="7693" customWidth="1" width="27.5703125"/>
    <col min="7694" max="7694" customWidth="1" width="27.5703125"/>
    <col min="7695" max="7695" customWidth="1" width="27.5703125"/>
    <col min="7696" max="7696" customWidth="1" width="27.5703125"/>
    <col min="7697" max="7697" customWidth="1" width="27.5703125"/>
    <col min="7698" max="7698" customWidth="1" width="27.5703125"/>
    <col min="7699" max="7699" customWidth="1" width="27.5703125"/>
    <col min="7700" max="7700" customWidth="1" width="27.5703125"/>
    <col min="7701" max="7701" customWidth="1" width="27.5703125"/>
    <col min="7702" max="7702" customWidth="1" width="27.5703125"/>
    <col min="7703" max="7703" customWidth="1" width="27.5703125"/>
    <col min="7704" max="7704" customWidth="1" width="27.5703125"/>
    <col min="7705" max="7705" customWidth="1" width="27.5703125"/>
    <col min="7706" max="7706" customWidth="1" width="27.5703125"/>
    <col min="7707" max="7707" customWidth="1" width="27.5703125"/>
    <col min="7708" max="7708" customWidth="1" width="27.5703125"/>
    <col min="7709" max="7709" customWidth="1" width="27.5703125"/>
    <col min="7710" max="7710" customWidth="1" width="27.5703125"/>
    <col min="7711" max="7711" customWidth="1" width="27.5703125"/>
    <col min="7712" max="7712" customWidth="1" width="27.5703125"/>
    <col min="7713" max="7713" customWidth="1" width="27.5703125"/>
    <col min="7714" max="7714" customWidth="1" width="27.5703125"/>
    <col min="7715" max="7715" customWidth="1" width="27.5703125"/>
    <col min="7716" max="7716" customWidth="1" width="27.5703125"/>
    <col min="7717" max="7717" customWidth="1" width="27.5703125"/>
    <col min="7718" max="7718" customWidth="1" width="27.5703125"/>
    <col min="7719" max="7719" customWidth="1" width="27.5703125"/>
    <col min="7720" max="7720" customWidth="1" width="27.5703125"/>
    <col min="7721" max="7721" customWidth="1" width="27.5703125"/>
    <col min="7722" max="7722" customWidth="1" width="27.5703125"/>
    <col min="7723" max="7723" customWidth="1" width="27.5703125"/>
    <col min="7724" max="7724" customWidth="1" width="27.5703125"/>
    <col min="7725" max="7725" customWidth="1" width="27.5703125"/>
    <col min="7726" max="7726" customWidth="1" width="27.5703125"/>
    <col min="7727" max="7727" customWidth="1" width="27.5703125"/>
    <col min="7728" max="7728" customWidth="1" width="27.5703125"/>
    <col min="7729" max="7729" customWidth="1" width="27.5703125"/>
    <col min="7730" max="7730" customWidth="1" width="27.5703125"/>
    <col min="7731" max="7731" customWidth="1" width="27.5703125"/>
    <col min="7732" max="7732" customWidth="1" width="27.5703125"/>
    <col min="7733" max="7733" customWidth="1" width="27.5703125"/>
    <col min="7734" max="7734" customWidth="1" width="27.5703125"/>
    <col min="7735" max="7735" customWidth="1" width="27.5703125"/>
    <col min="7736" max="7736" customWidth="1" width="27.5703125"/>
    <col min="7737" max="7737" customWidth="1" width="27.5703125"/>
    <col min="7738" max="7738" customWidth="1" width="27.5703125"/>
    <col min="7739" max="7739" customWidth="1" width="27.5703125"/>
    <col min="7740" max="7740" customWidth="1" width="27.5703125"/>
    <col min="7741" max="7741" customWidth="1" width="27.5703125"/>
    <col min="7742" max="7742" customWidth="1" width="27.5703125"/>
    <col min="7743" max="7743" customWidth="1" width="27.5703125"/>
    <col min="7744" max="7744" customWidth="1" width="27.5703125"/>
    <col min="7745" max="7745" customWidth="1" width="27.5703125"/>
    <col min="7746" max="7746" customWidth="1" width="27.5703125"/>
    <col min="7747" max="7747" customWidth="1" width="27.5703125"/>
    <col min="7748" max="7748" customWidth="1" width="27.5703125"/>
    <col min="7749" max="7749" customWidth="1" width="27.5703125"/>
    <col min="7750" max="7750" customWidth="1" width="27.5703125"/>
    <col min="7751" max="7751" customWidth="1" width="27.5703125"/>
    <col min="7752" max="7752" customWidth="1" width="27.5703125"/>
    <col min="7753" max="7753" customWidth="1" width="27.5703125"/>
    <col min="7754" max="7754" customWidth="1" width="27.5703125"/>
    <col min="7755" max="7755" customWidth="1" width="27.5703125"/>
    <col min="7756" max="7756" customWidth="1" width="27.5703125"/>
    <col min="7757" max="7757" customWidth="1" width="27.5703125"/>
    <col min="7758" max="7758" customWidth="1" width="27.5703125"/>
    <col min="7759" max="7759" customWidth="1" width="27.5703125"/>
    <col min="7760" max="7760" customWidth="1" width="27.5703125"/>
    <col min="7761" max="7761" customWidth="1" width="27.5703125"/>
    <col min="7762" max="7762" customWidth="1" width="27.5703125"/>
    <col min="7763" max="7763" customWidth="1" width="27.5703125"/>
    <col min="7764" max="7764" customWidth="1" width="27.5703125"/>
    <col min="7765" max="7765" customWidth="1" width="27.5703125"/>
    <col min="7766" max="7766" customWidth="1" width="27.5703125"/>
    <col min="7767" max="7767" customWidth="1" width="27.5703125"/>
    <col min="7768" max="7768" customWidth="1" width="27.5703125"/>
    <col min="7769" max="7769" customWidth="1" width="27.5703125"/>
    <col min="7770" max="7770" customWidth="1" width="27.5703125"/>
    <col min="7771" max="7771" customWidth="1" width="27.5703125"/>
    <col min="7772" max="7772" customWidth="1" width="27.5703125"/>
    <col min="7773" max="7773" customWidth="1" width="27.5703125"/>
    <col min="7774" max="7774" customWidth="1" width="27.5703125"/>
    <col min="7775" max="7775" customWidth="1" width="27.5703125"/>
    <col min="7776" max="7776" customWidth="1" width="27.5703125"/>
    <col min="7777" max="7777" customWidth="1" width="27.5703125"/>
    <col min="7778" max="7778" customWidth="1" width="27.5703125"/>
    <col min="7779" max="7779" customWidth="1" width="27.5703125"/>
    <col min="7780" max="7780" customWidth="1" width="27.5703125"/>
    <col min="7781" max="7781" customWidth="1" width="27.5703125"/>
    <col min="7782" max="7782" customWidth="1" width="27.5703125"/>
    <col min="7783" max="7783" customWidth="1" width="27.5703125"/>
    <col min="7784" max="7784" customWidth="1" width="27.5703125"/>
    <col min="7785" max="7785" customWidth="1" width="27.5703125"/>
    <col min="7786" max="7786" customWidth="1" width="27.5703125"/>
    <col min="7787" max="7787" customWidth="1" width="27.5703125"/>
    <col min="7788" max="7788" customWidth="1" width="27.5703125"/>
    <col min="7789" max="7789" customWidth="1" width="27.5703125"/>
    <col min="7790" max="7790" customWidth="1" width="27.5703125"/>
    <col min="7791" max="7791" customWidth="1" width="27.5703125"/>
    <col min="7792" max="7792" customWidth="1" width="27.5703125"/>
    <col min="7793" max="7793" customWidth="1" width="27.5703125"/>
    <col min="7794" max="7794" customWidth="1" width="27.5703125"/>
    <col min="7795" max="7795" customWidth="1" width="27.5703125"/>
    <col min="7796" max="7796" customWidth="1" width="27.5703125"/>
    <col min="7797" max="7797" customWidth="1" width="27.5703125"/>
    <col min="7798" max="7798" customWidth="1" width="27.5703125"/>
    <col min="7799" max="7799" customWidth="1" width="27.5703125"/>
    <col min="7800" max="7800" customWidth="1" width="27.5703125"/>
    <col min="7801" max="7801" customWidth="1" width="27.5703125"/>
    <col min="7802" max="7802" customWidth="1" width="27.5703125"/>
    <col min="7803" max="7803" customWidth="1" width="27.5703125"/>
    <col min="7804" max="7804" customWidth="1" width="27.5703125"/>
    <col min="7805" max="7805" customWidth="1" width="27.5703125"/>
    <col min="7806" max="7806" customWidth="1" width="27.5703125"/>
    <col min="7807" max="7807" customWidth="1" width="27.5703125"/>
    <col min="7808" max="7808" customWidth="1" width="27.5703125"/>
    <col min="7809" max="7809" customWidth="1" width="27.5703125"/>
    <col min="7810" max="7810" customWidth="1" width="27.5703125"/>
    <col min="7811" max="7811" customWidth="1" width="27.5703125"/>
    <col min="7812" max="7812" customWidth="1" width="27.5703125"/>
    <col min="7813" max="7813" customWidth="1" width="27.5703125"/>
    <col min="7814" max="7814" customWidth="1" width="27.5703125"/>
    <col min="7815" max="7815" customWidth="1" width="27.5703125"/>
    <col min="7816" max="7816" customWidth="1" width="27.5703125"/>
    <col min="7817" max="7817" customWidth="1" width="27.5703125"/>
    <col min="7818" max="7818" customWidth="1" width="27.5703125"/>
    <col min="7819" max="7819" customWidth="1" width="27.5703125"/>
    <col min="7820" max="7820" customWidth="1" width="27.5703125"/>
    <col min="7821" max="7821" customWidth="1" width="27.5703125"/>
    <col min="7822" max="7822" customWidth="1" width="27.5703125"/>
    <col min="7823" max="7823" customWidth="1" width="27.5703125"/>
    <col min="7824" max="7824" customWidth="1" width="27.5703125"/>
    <col min="7825" max="7825" customWidth="1" width="27.5703125"/>
    <col min="7826" max="7826" customWidth="1" width="27.5703125"/>
    <col min="7827" max="7827" customWidth="1" width="27.5703125"/>
    <col min="7828" max="7828" customWidth="1" width="27.5703125"/>
    <col min="7829" max="7829" customWidth="1" width="27.5703125"/>
    <col min="7830" max="7830" customWidth="1" width="27.5703125"/>
    <col min="7831" max="7831" customWidth="1" width="27.5703125"/>
    <col min="7832" max="7832" customWidth="1" width="27.5703125"/>
    <col min="7833" max="7833" customWidth="1" width="27.5703125"/>
    <col min="7834" max="7834" customWidth="1" width="27.5703125"/>
    <col min="7835" max="7835" customWidth="1" width="27.5703125"/>
    <col min="7836" max="7836" customWidth="1" width="27.5703125"/>
    <col min="7837" max="7837" customWidth="1" width="27.5703125"/>
    <col min="7838" max="7838" customWidth="1" width="27.5703125"/>
    <col min="7839" max="7839" customWidth="1" width="27.5703125"/>
    <col min="7840" max="7840" customWidth="1" width="27.5703125"/>
    <col min="7841" max="7841" customWidth="1" width="27.5703125"/>
    <col min="7842" max="7842" customWidth="1" width="27.5703125"/>
    <col min="7843" max="7843" customWidth="1" width="27.5703125"/>
    <col min="7844" max="7844" customWidth="1" width="27.5703125"/>
    <col min="7845" max="7845" customWidth="1" width="27.5703125"/>
    <col min="7846" max="7846" customWidth="1" width="27.5703125"/>
    <col min="7847" max="7847" customWidth="1" width="27.5703125"/>
    <col min="7848" max="7848" customWidth="1" width="27.5703125"/>
    <col min="7849" max="7849" customWidth="1" width="27.5703125"/>
    <col min="7850" max="7850" customWidth="1" width="27.5703125"/>
    <col min="7851" max="7851" customWidth="1" width="27.5703125"/>
    <col min="7852" max="7852" customWidth="1" width="27.5703125"/>
    <col min="7853" max="7853" customWidth="1" width="27.5703125"/>
    <col min="7854" max="7854" customWidth="1" width="27.5703125"/>
    <col min="7855" max="7855" customWidth="1" width="27.5703125"/>
    <col min="7856" max="7856" customWidth="1" width="27.5703125"/>
    <col min="7857" max="7857" customWidth="1" width="27.5703125"/>
    <col min="7858" max="7858" customWidth="1" width="27.5703125"/>
    <col min="7859" max="7859" customWidth="1" width="27.5703125"/>
    <col min="7860" max="7860" customWidth="1" width="27.5703125"/>
    <col min="7861" max="7861" customWidth="1" width="27.5703125"/>
    <col min="7862" max="7862" customWidth="1" width="27.5703125"/>
    <col min="7863" max="7863" customWidth="1" width="27.5703125"/>
    <col min="7864" max="7864" customWidth="1" width="27.5703125"/>
    <col min="7865" max="7865" customWidth="1" width="27.5703125"/>
    <col min="7866" max="7866" customWidth="1" width="27.5703125"/>
    <col min="7867" max="7867" customWidth="1" width="27.5703125"/>
    <col min="7868" max="7868" customWidth="1" width="27.5703125"/>
    <col min="7869" max="7869" customWidth="1" width="27.5703125"/>
    <col min="7870" max="7870" customWidth="1" width="27.5703125"/>
    <col min="7871" max="7871" customWidth="1" width="27.5703125"/>
    <col min="7872" max="7872" customWidth="1" width="27.5703125"/>
    <col min="7873" max="7873" customWidth="1" width="27.5703125"/>
    <col min="7874" max="7874" customWidth="1" width="27.5703125"/>
    <col min="7875" max="7875" customWidth="1" width="27.5703125"/>
    <col min="7876" max="7876" customWidth="1" width="27.5703125"/>
    <col min="7877" max="7877" customWidth="1" width="27.5703125"/>
    <col min="7878" max="7878" customWidth="1" width="27.5703125"/>
    <col min="7879" max="7879" customWidth="1" width="27.5703125"/>
    <col min="7880" max="7880" customWidth="1" width="27.5703125"/>
    <col min="7881" max="7881" customWidth="1" width="27.5703125"/>
    <col min="7882" max="7882" customWidth="1" width="27.5703125"/>
    <col min="7883" max="7883" customWidth="1" width="27.5703125"/>
    <col min="7884" max="7884" customWidth="1" width="27.5703125"/>
    <col min="7885" max="7885" customWidth="1" width="27.5703125"/>
    <col min="7886" max="7886" customWidth="1" width="27.5703125"/>
    <col min="7887" max="7887" customWidth="1" width="27.5703125"/>
    <col min="7888" max="7888" customWidth="1" width="27.5703125"/>
    <col min="7889" max="7889" customWidth="1" width="27.5703125"/>
    <col min="7890" max="7890" customWidth="1" width="27.5703125"/>
    <col min="7891" max="7891" customWidth="1" width="27.5703125"/>
    <col min="7892" max="7892" customWidth="1" width="27.5703125"/>
    <col min="7893" max="7893" customWidth="1" width="27.5703125"/>
    <col min="7894" max="7894" customWidth="1" width="27.5703125"/>
    <col min="7895" max="7895" customWidth="1" width="27.5703125"/>
    <col min="7896" max="7896" customWidth="1" width="27.5703125"/>
    <col min="7897" max="7897" customWidth="1" width="27.5703125"/>
    <col min="7898" max="7898" customWidth="1" width="27.5703125"/>
    <col min="7899" max="7899" customWidth="1" width="27.5703125"/>
    <col min="7900" max="7900" customWidth="1" width="27.5703125"/>
    <col min="7901" max="7901" customWidth="1" width="27.5703125"/>
    <col min="7902" max="7902" customWidth="1" width="27.5703125"/>
    <col min="7903" max="7903" customWidth="1" width="27.5703125"/>
    <col min="7904" max="7904" customWidth="1" width="27.5703125"/>
    <col min="7905" max="7905" customWidth="1" width="27.5703125"/>
    <col min="7906" max="7906" customWidth="1" width="27.5703125"/>
    <col min="7907" max="7907" customWidth="1" width="27.5703125"/>
    <col min="7908" max="7908" customWidth="1" width="27.5703125"/>
    <col min="7909" max="7909" customWidth="1" width="27.5703125"/>
    <col min="7910" max="7910" customWidth="1" width="27.5703125"/>
    <col min="7911" max="7911" customWidth="1" width="27.5703125"/>
    <col min="7912" max="7912" customWidth="1" width="27.5703125"/>
    <col min="7913" max="7913" customWidth="1" width="27.5703125"/>
    <col min="7914" max="7914" customWidth="1" width="27.5703125"/>
    <col min="7915" max="7915" customWidth="1" width="27.5703125"/>
    <col min="7916" max="7916" customWidth="1" width="27.5703125"/>
    <col min="7917" max="7917" customWidth="1" width="27.5703125"/>
    <col min="7918" max="7918" customWidth="1" width="27.5703125"/>
    <col min="7919" max="7919" customWidth="1" width="27.5703125"/>
    <col min="7920" max="7920" customWidth="1" width="27.5703125"/>
    <col min="7921" max="7921" customWidth="1" width="27.5703125"/>
    <col min="7922" max="7922" customWidth="1" width="27.5703125"/>
    <col min="7923" max="7923" customWidth="1" width="27.5703125"/>
    <col min="7924" max="7924" customWidth="1" width="27.5703125"/>
    <col min="7925" max="7925" customWidth="1" width="27.5703125"/>
    <col min="7926" max="7926" customWidth="1" width="27.5703125"/>
    <col min="7927" max="7927" customWidth="1" width="27.5703125"/>
    <col min="7928" max="7928" customWidth="1" width="27.5703125"/>
    <col min="7929" max="7929" customWidth="1" width="27.5703125"/>
    <col min="7930" max="7930" customWidth="1" width="27.5703125"/>
    <col min="7931" max="7931" customWidth="1" width="27.5703125"/>
    <col min="7932" max="7932" customWidth="1" width="27.5703125"/>
    <col min="7933" max="7933" customWidth="1" width="27.5703125"/>
    <col min="7934" max="7934" customWidth="1" width="27.5703125"/>
    <col min="7935" max="7935" customWidth="1" width="27.5703125"/>
    <col min="7936" max="7936" customWidth="1" width="27.5703125"/>
    <col min="7937" max="7937" customWidth="1" width="27.5703125"/>
    <col min="7938" max="7938" customWidth="1" width="27.5703125"/>
    <col min="7939" max="7939" customWidth="1" width="27.5703125"/>
    <col min="7940" max="7940" customWidth="1" width="27.5703125"/>
    <col min="7941" max="7941" customWidth="1" width="27.5703125"/>
    <col min="7942" max="7942" customWidth="1" width="27.5703125"/>
    <col min="7943" max="7943" customWidth="1" width="27.5703125"/>
    <col min="7944" max="7944" customWidth="1" width="27.5703125"/>
    <col min="7945" max="7945" customWidth="1" width="27.5703125"/>
    <col min="7946" max="7946" customWidth="1" width="27.5703125"/>
    <col min="7947" max="7947" customWidth="1" width="27.5703125"/>
    <col min="7948" max="7948" customWidth="1" width="27.5703125"/>
    <col min="7949" max="7949" customWidth="1" width="27.5703125"/>
    <col min="7950" max="7950" customWidth="1" width="27.5703125"/>
    <col min="7951" max="7951" customWidth="1" width="27.5703125"/>
    <col min="7952" max="7952" customWidth="1" width="27.5703125"/>
    <col min="7953" max="7953" customWidth="1" width="27.5703125"/>
    <col min="7954" max="7954" customWidth="1" width="27.5703125"/>
    <col min="7955" max="7955" customWidth="1" width="27.5703125"/>
    <col min="7956" max="7956" customWidth="1" width="27.5703125"/>
    <col min="7957" max="7957" customWidth="1" width="27.5703125"/>
    <col min="7958" max="7958" customWidth="1" width="27.5703125"/>
    <col min="7959" max="7959" customWidth="1" width="27.5703125"/>
    <col min="7960" max="7960" customWidth="1" width="27.5703125"/>
    <col min="7961" max="7961" customWidth="1" width="27.5703125"/>
    <col min="7962" max="7962" customWidth="1" width="27.5703125"/>
    <col min="7963" max="7963" customWidth="1" width="27.5703125"/>
    <col min="7964" max="7964" customWidth="1" width="27.5703125"/>
    <col min="7965" max="7965" customWidth="1" width="27.5703125"/>
    <col min="7966" max="7966" customWidth="1" width="27.5703125"/>
    <col min="7967" max="7967" customWidth="1" width="27.5703125"/>
    <col min="7968" max="7968" customWidth="1" width="27.5703125"/>
    <col min="7969" max="7969" customWidth="1" width="27.5703125"/>
    <col min="7970" max="7970" customWidth="1" width="27.5703125"/>
    <col min="7971" max="7971" customWidth="1" width="27.5703125"/>
    <col min="7972" max="7972" customWidth="1" width="27.5703125"/>
    <col min="7973" max="7973" customWidth="1" width="27.5703125"/>
    <col min="7974" max="7974" customWidth="1" width="27.5703125"/>
    <col min="7975" max="7975" customWidth="1" width="27.5703125"/>
    <col min="7976" max="7976" customWidth="1" width="27.5703125"/>
    <col min="7977" max="7977" customWidth="1" width="27.5703125"/>
    <col min="7978" max="7978" customWidth="1" width="27.5703125"/>
    <col min="7979" max="7979" customWidth="1" width="27.5703125"/>
    <col min="7980" max="7980" customWidth="1" width="27.5703125"/>
    <col min="7981" max="7981" customWidth="1" width="27.5703125"/>
    <col min="7982" max="7982" customWidth="1" width="27.5703125"/>
    <col min="7983" max="7983" customWidth="1" width="27.5703125"/>
    <col min="7984" max="7984" customWidth="1" width="27.5703125"/>
    <col min="7985" max="7985" customWidth="1" width="27.5703125"/>
    <col min="7986" max="7986" customWidth="1" width="27.5703125"/>
    <col min="7987" max="7987" customWidth="1" width="27.5703125"/>
    <col min="7988" max="7988" customWidth="1" width="27.5703125"/>
    <col min="7989" max="7989" customWidth="1" width="27.5703125"/>
    <col min="7990" max="7990" customWidth="1" width="27.5703125"/>
    <col min="7991" max="7991" customWidth="1" width="27.5703125"/>
    <col min="7992" max="7992" customWidth="1" width="27.5703125"/>
    <col min="7993" max="7993" customWidth="1" width="27.5703125"/>
    <col min="7994" max="7994" customWidth="1" width="27.5703125"/>
    <col min="7995" max="7995" customWidth="1" width="27.5703125"/>
    <col min="7996" max="7996" customWidth="1" width="27.5703125"/>
    <col min="7997" max="7997" customWidth="1" width="27.5703125"/>
    <col min="7998" max="7998" customWidth="1" width="27.5703125"/>
    <col min="7999" max="7999" customWidth="1" width="27.5703125"/>
    <col min="8000" max="8000" customWidth="1" width="27.5703125"/>
    <col min="8001" max="8001" customWidth="1" width="27.5703125"/>
    <col min="8002" max="8002" customWidth="1" width="27.5703125"/>
    <col min="8003" max="8003" customWidth="1" width="27.5703125"/>
    <col min="8004" max="8004" customWidth="1" width="27.5703125"/>
    <col min="8005" max="8005" customWidth="1" width="27.5703125"/>
    <col min="8006" max="8006" customWidth="1" width="27.5703125"/>
    <col min="8007" max="8007" customWidth="1" width="27.5703125"/>
    <col min="8008" max="8008" customWidth="1" width="27.5703125"/>
    <col min="8009" max="8009" customWidth="1" width="27.5703125"/>
    <col min="8010" max="8010" customWidth="1" width="27.5703125"/>
    <col min="8011" max="8011" customWidth="1" width="27.5703125"/>
    <col min="8012" max="8012" customWidth="1" width="27.5703125"/>
    <col min="8013" max="8013" customWidth="1" width="27.5703125"/>
    <col min="8014" max="8014" customWidth="1" width="27.5703125"/>
    <col min="8015" max="8015" customWidth="1" width="27.5703125"/>
    <col min="8016" max="8016" customWidth="1" width="27.5703125"/>
    <col min="8017" max="8017" customWidth="1" width="27.5703125"/>
    <col min="8018" max="8018" customWidth="1" width="27.5703125"/>
    <col min="8019" max="8019" customWidth="1" width="27.5703125"/>
    <col min="8020" max="8020" customWidth="1" width="27.5703125"/>
    <col min="8021" max="8021" customWidth="1" width="27.5703125"/>
    <col min="8022" max="8022" customWidth="1" width="27.5703125"/>
    <col min="8023" max="8023" customWidth="1" width="27.5703125"/>
    <col min="8024" max="8024" customWidth="1" width="27.5703125"/>
    <col min="8025" max="8025" customWidth="1" width="27.5703125"/>
    <col min="8026" max="8026" customWidth="1" width="27.5703125"/>
    <col min="8027" max="8027" customWidth="1" width="27.5703125"/>
    <col min="8028" max="8028" customWidth="1" width="27.5703125"/>
    <col min="8029" max="8029" customWidth="1" width="27.5703125"/>
    <col min="8030" max="8030" customWidth="1" width="27.5703125"/>
    <col min="8031" max="8031" customWidth="1" width="27.5703125"/>
    <col min="8032" max="8032" customWidth="1" width="27.5703125"/>
    <col min="8033" max="8033" customWidth="1" width="27.5703125"/>
    <col min="8034" max="8034" customWidth="1" width="27.5703125"/>
    <col min="8035" max="8035" customWidth="1" width="27.5703125"/>
    <col min="8036" max="8036" customWidth="1" width="27.5703125"/>
    <col min="8037" max="8037" customWidth="1" width="27.5703125"/>
    <col min="8038" max="8038" customWidth="1" width="27.5703125"/>
    <col min="8039" max="8039" customWidth="1" width="27.5703125"/>
    <col min="8040" max="8040" customWidth="1" width="27.5703125"/>
    <col min="8041" max="8041" customWidth="1" width="27.5703125"/>
    <col min="8042" max="8042" customWidth="1" width="27.5703125"/>
    <col min="8043" max="8043" customWidth="1" width="27.5703125"/>
    <col min="8044" max="8044" customWidth="1" width="27.5703125"/>
    <col min="8045" max="8045" customWidth="1" width="27.5703125"/>
    <col min="8046" max="8046" customWidth="1" width="27.5703125"/>
    <col min="8047" max="8047" customWidth="1" width="27.5703125"/>
    <col min="8048" max="8048" customWidth="1" width="27.5703125"/>
    <col min="8049" max="8049" customWidth="1" width="27.5703125"/>
    <col min="8050" max="8050" customWidth="1" width="27.5703125"/>
    <col min="8051" max="8051" customWidth="1" width="27.5703125"/>
    <col min="8052" max="8052" customWidth="1" width="27.5703125"/>
    <col min="8053" max="8053" customWidth="1" width="27.5703125"/>
    <col min="8054" max="8054" customWidth="1" width="27.5703125"/>
    <col min="8055" max="8055" customWidth="1" width="27.5703125"/>
    <col min="8056" max="8056" customWidth="1" width="27.5703125"/>
    <col min="8057" max="8057" customWidth="1" width="27.5703125"/>
    <col min="8058" max="8058" customWidth="1" width="27.5703125"/>
    <col min="8059" max="8059" customWidth="1" width="27.5703125"/>
    <col min="8060" max="8060" customWidth="1" width="27.5703125"/>
    <col min="8061" max="8061" customWidth="1" width="27.5703125"/>
    <col min="8062" max="8062" customWidth="1" width="27.5703125"/>
    <col min="8063" max="8063" customWidth="1" width="27.5703125"/>
    <col min="8064" max="8064" customWidth="1" width="27.5703125"/>
    <col min="8065" max="8065" customWidth="1" width="27.5703125"/>
    <col min="8066" max="8066" customWidth="1" width="27.5703125"/>
    <col min="8067" max="8067" customWidth="1" width="27.5703125"/>
    <col min="8068" max="8068" customWidth="1" width="27.5703125"/>
    <col min="8069" max="8069" customWidth="1" width="27.5703125"/>
    <col min="8070" max="8070" customWidth="1" width="27.5703125"/>
    <col min="8071" max="8071" customWidth="1" width="27.5703125"/>
    <col min="8072" max="8072" customWidth="1" width="27.5703125"/>
    <col min="8073" max="8073" customWidth="1" width="27.5703125"/>
    <col min="8074" max="8074" customWidth="1" width="27.5703125"/>
    <col min="8075" max="8075" customWidth="1" width="27.5703125"/>
    <col min="8076" max="8076" customWidth="1" width="27.5703125"/>
    <col min="8077" max="8077" customWidth="1" width="27.5703125"/>
    <col min="8078" max="8078" customWidth="1" width="27.5703125"/>
    <col min="8079" max="8079" customWidth="1" width="27.5703125"/>
    <col min="8080" max="8080" customWidth="1" width="27.5703125"/>
    <col min="8081" max="8081" customWidth="1" width="27.5703125"/>
    <col min="8082" max="8082" customWidth="1" width="27.5703125"/>
    <col min="8083" max="8083" customWidth="1" width="27.5703125"/>
    <col min="8084" max="8084" customWidth="1" width="27.5703125"/>
    <col min="8085" max="8085" customWidth="1" width="27.5703125"/>
    <col min="8086" max="8086" customWidth="1" width="27.5703125"/>
    <col min="8087" max="8087" customWidth="1" width="27.5703125"/>
    <col min="8088" max="8088" customWidth="1" width="27.5703125"/>
    <col min="8089" max="8089" customWidth="1" width="27.5703125"/>
    <col min="8090" max="8090" customWidth="1" width="27.5703125"/>
    <col min="8091" max="8091" customWidth="1" width="27.5703125"/>
    <col min="8092" max="8092" customWidth="1" width="27.5703125"/>
    <col min="8093" max="8093" customWidth="1" width="27.5703125"/>
    <col min="8094" max="8094" customWidth="1" width="27.5703125"/>
    <col min="8095" max="8095" customWidth="1" width="27.5703125"/>
    <col min="8096" max="8096" customWidth="1" width="27.5703125"/>
    <col min="8097" max="8097" customWidth="1" width="27.5703125"/>
    <col min="8098" max="8098" customWidth="1" width="27.5703125"/>
    <col min="8099" max="8099" customWidth="1" width="27.5703125"/>
    <col min="8100" max="8100" customWidth="1" width="27.5703125"/>
    <col min="8101" max="8101" customWidth="1" width="27.5703125"/>
    <col min="8102" max="8102" customWidth="1" width="27.5703125"/>
    <col min="8103" max="8103" customWidth="1" width="27.5703125"/>
    <col min="8104" max="8104" customWidth="1" width="27.5703125"/>
    <col min="8105" max="8105" customWidth="1" width="27.5703125"/>
    <col min="8106" max="8106" customWidth="1" width="27.5703125"/>
    <col min="8107" max="8107" customWidth="1" width="27.5703125"/>
    <col min="8108" max="8108" customWidth="1" width="27.5703125"/>
    <col min="8109" max="8109" customWidth="1" width="27.5703125"/>
    <col min="8110" max="8110" customWidth="1" width="27.5703125"/>
    <col min="8111" max="8111" customWidth="1" width="27.5703125"/>
    <col min="8112" max="8112" customWidth="1" width="27.5703125"/>
    <col min="8113" max="8113" customWidth="1" width="27.5703125"/>
    <col min="8114" max="8114" customWidth="1" width="27.5703125"/>
    <col min="8115" max="8115" customWidth="1" width="27.5703125"/>
    <col min="8116" max="8116" customWidth="1" width="27.5703125"/>
    <col min="8117" max="8117" customWidth="1" width="27.5703125"/>
    <col min="8118" max="8118" customWidth="1" width="27.5703125"/>
    <col min="8119" max="8119" customWidth="1" width="27.5703125"/>
    <col min="8120" max="8120" customWidth="1" width="27.5703125"/>
    <col min="8121" max="8121" customWidth="1" width="27.5703125"/>
    <col min="8122" max="8122" customWidth="1" width="27.5703125"/>
    <col min="8123" max="8123" customWidth="1" width="27.5703125"/>
    <col min="8124" max="8124" customWidth="1" width="27.5703125"/>
    <col min="8125" max="8125" customWidth="1" width="27.5703125"/>
    <col min="8126" max="8126" customWidth="1" width="27.5703125"/>
    <col min="8127" max="8127" customWidth="1" width="27.5703125"/>
    <col min="8128" max="8128" customWidth="1" width="27.5703125"/>
    <col min="8129" max="8129" customWidth="1" width="27.5703125"/>
    <col min="8130" max="8130" customWidth="1" width="27.5703125"/>
    <col min="8131" max="8131" customWidth="1" width="27.5703125"/>
    <col min="8132" max="8132" customWidth="1" width="27.5703125"/>
    <col min="8133" max="8133" customWidth="1" width="27.5703125"/>
    <col min="8134" max="8134" customWidth="1" width="27.5703125"/>
    <col min="8135" max="8135" customWidth="1" width="27.5703125"/>
    <col min="8136" max="8136" customWidth="1" width="27.5703125"/>
    <col min="8137" max="8137" customWidth="1" width="27.5703125"/>
    <col min="8138" max="8138" customWidth="1" width="27.5703125"/>
    <col min="8139" max="8139" customWidth="1" width="27.5703125"/>
    <col min="8140" max="8140" customWidth="1" width="27.5703125"/>
    <col min="8141" max="8141" customWidth="1" width="27.5703125"/>
    <col min="8142" max="8142" customWidth="1" width="27.5703125"/>
    <col min="8143" max="8143" customWidth="1" width="27.5703125"/>
    <col min="8144" max="8144" customWidth="1" width="27.5703125"/>
    <col min="8145" max="8145" customWidth="1" width="27.5703125"/>
    <col min="8146" max="8146" customWidth="1" width="27.5703125"/>
    <col min="8147" max="8147" customWidth="1" width="27.5703125"/>
    <col min="8148" max="8148" customWidth="1" width="27.5703125"/>
    <col min="8149" max="8149" customWidth="1" width="27.5703125"/>
    <col min="8150" max="8150" customWidth="1" width="27.5703125"/>
    <col min="8151" max="8151" customWidth="1" width="27.5703125"/>
    <col min="8152" max="8152" customWidth="1" width="27.5703125"/>
    <col min="8153" max="8153" customWidth="1" width="27.5703125"/>
    <col min="8154" max="8154" customWidth="1" width="27.5703125"/>
    <col min="8155" max="8155" customWidth="1" width="27.5703125"/>
    <col min="8156" max="8156" customWidth="1" width="27.5703125"/>
    <col min="8157" max="8157" customWidth="1" width="27.5703125"/>
    <col min="8158" max="8158" customWidth="1" width="27.5703125"/>
    <col min="8159" max="8159" customWidth="1" width="27.5703125"/>
    <col min="8160" max="8160" customWidth="1" width="27.5703125"/>
    <col min="8161" max="8161" customWidth="1" width="27.5703125"/>
    <col min="8162" max="8162" customWidth="1" width="27.5703125"/>
    <col min="8163" max="8163" customWidth="1" width="27.5703125"/>
    <col min="8164" max="8164" customWidth="1" width="27.5703125"/>
    <col min="8165" max="8165" customWidth="1" width="27.5703125"/>
    <col min="8166" max="8166" customWidth="1" width="27.5703125"/>
    <col min="8167" max="8167" customWidth="1" width="27.5703125"/>
    <col min="8168" max="8168" customWidth="1" width="27.5703125"/>
    <col min="8169" max="8169" customWidth="1" width="27.5703125"/>
    <col min="8170" max="8170" customWidth="1" width="27.5703125"/>
    <col min="8171" max="8171" customWidth="1" width="27.5703125"/>
    <col min="8172" max="8172" customWidth="1" width="27.5703125"/>
    <col min="8173" max="8173" customWidth="1" width="27.5703125"/>
    <col min="8174" max="8174" customWidth="1" width="27.5703125"/>
    <col min="8175" max="8175" customWidth="1" width="27.5703125"/>
    <col min="8176" max="8176" customWidth="1" width="27.5703125"/>
    <col min="8177" max="8177" customWidth="1" width="27.5703125"/>
    <col min="8178" max="8178" customWidth="1" width="27.5703125"/>
    <col min="8179" max="8179" customWidth="1" width="27.5703125"/>
    <col min="8180" max="8180" customWidth="1" width="27.5703125"/>
    <col min="8181" max="8181" customWidth="1" width="27.5703125"/>
    <col min="8182" max="8182" customWidth="1" width="27.5703125"/>
    <col min="8183" max="8183" customWidth="1" width="27.5703125"/>
    <col min="8184" max="8184" customWidth="1" width="27.5703125"/>
    <col min="8185" max="8185" customWidth="1" width="27.5703125"/>
    <col min="8186" max="8186" customWidth="1" width="27.5703125"/>
    <col min="8187" max="8187" customWidth="1" width="27.5703125"/>
    <col min="8188" max="8188" customWidth="1" width="27.5703125"/>
    <col min="8189" max="8189" customWidth="1" width="27.5703125"/>
    <col min="8190" max="8190" customWidth="1" width="27.5703125"/>
    <col min="8191" max="8191" customWidth="1" width="27.5703125"/>
    <col min="8192" max="8192" customWidth="1" width="27.5703125"/>
    <col min="8193" max="8193" customWidth="1" width="27.5703125"/>
    <col min="8194" max="8194" customWidth="1" width="27.5703125"/>
    <col min="8195" max="8195" customWidth="1" width="27.5703125"/>
    <col min="8196" max="8196" customWidth="1" width="27.5703125"/>
    <col min="8197" max="8197" customWidth="1" width="27.5703125"/>
    <col min="8198" max="8198" customWidth="1" width="27.5703125"/>
    <col min="8199" max="8199" customWidth="1" width="27.5703125"/>
    <col min="8200" max="8200" customWidth="1" width="27.5703125"/>
    <col min="8201" max="8201" customWidth="1" width="27.5703125"/>
    <col min="8202" max="8202" customWidth="1" width="27.5703125"/>
    <col min="8203" max="8203" customWidth="1" width="27.5703125"/>
    <col min="8204" max="8204" customWidth="1" width="27.5703125"/>
    <col min="8205" max="8205" customWidth="1" width="27.5703125"/>
    <col min="8206" max="8206" customWidth="1" width="27.5703125"/>
    <col min="8207" max="8207" customWidth="1" width="27.5703125"/>
    <col min="8208" max="8208" customWidth="1" width="27.5703125"/>
    <col min="8209" max="8209" customWidth="1" width="27.5703125"/>
    <col min="8210" max="8210" customWidth="1" width="27.5703125"/>
    <col min="8211" max="8211" customWidth="1" width="27.5703125"/>
    <col min="8212" max="8212" customWidth="1" width="27.5703125"/>
    <col min="8213" max="8213" customWidth="1" width="27.5703125"/>
    <col min="8214" max="8214" customWidth="1" width="27.5703125"/>
    <col min="8215" max="8215" customWidth="1" width="27.5703125"/>
    <col min="8216" max="8216" customWidth="1" width="27.5703125"/>
    <col min="8217" max="8217" customWidth="1" width="27.5703125"/>
    <col min="8218" max="8218" customWidth="1" width="27.5703125"/>
    <col min="8219" max="8219" customWidth="1" width="27.5703125"/>
    <col min="8220" max="8220" customWidth="1" width="27.5703125"/>
    <col min="8221" max="8221" customWidth="1" width="27.5703125"/>
    <col min="8222" max="8222" customWidth="1" width="27.5703125"/>
    <col min="8223" max="8223" customWidth="1" width="27.5703125"/>
    <col min="8224" max="8224" customWidth="1" width="27.5703125"/>
    <col min="8225" max="8225" customWidth="1" width="27.5703125"/>
    <col min="8226" max="8226" customWidth="1" width="27.5703125"/>
    <col min="8227" max="8227" customWidth="1" width="27.5703125"/>
    <col min="8228" max="8228" customWidth="1" width="27.5703125"/>
    <col min="8229" max="8229" customWidth="1" width="27.5703125"/>
    <col min="8230" max="8230" customWidth="1" width="27.5703125"/>
    <col min="8231" max="8231" customWidth="1" width="27.5703125"/>
    <col min="8232" max="8232" customWidth="1" width="27.5703125"/>
    <col min="8233" max="8233" customWidth="1" width="27.5703125"/>
    <col min="8234" max="8234" customWidth="1" width="27.5703125"/>
    <col min="8235" max="8235" customWidth="1" width="27.5703125"/>
    <col min="8236" max="8236" customWidth="1" width="27.5703125"/>
    <col min="8237" max="8237" customWidth="1" width="27.5703125"/>
    <col min="8238" max="8238" customWidth="1" width="27.5703125"/>
    <col min="8239" max="8239" customWidth="1" width="27.5703125"/>
    <col min="8240" max="8240" customWidth="1" width="27.5703125"/>
    <col min="8241" max="8241" customWidth="1" width="27.5703125"/>
    <col min="8242" max="8242" customWidth="1" width="27.5703125"/>
    <col min="8243" max="8243" customWidth="1" width="27.5703125"/>
    <col min="8244" max="8244" customWidth="1" width="27.5703125"/>
    <col min="8245" max="8245" customWidth="1" width="27.5703125"/>
    <col min="8246" max="8246" customWidth="1" width="27.5703125"/>
    <col min="8247" max="8247" customWidth="1" width="27.5703125"/>
    <col min="8248" max="8248" customWidth="1" width="27.5703125"/>
    <col min="8249" max="8249" customWidth="1" width="27.5703125"/>
    <col min="8250" max="8250" customWidth="1" width="27.5703125"/>
    <col min="8251" max="8251" customWidth="1" width="27.5703125"/>
    <col min="8252" max="8252" customWidth="1" width="27.5703125"/>
    <col min="8253" max="8253" customWidth="1" width="27.5703125"/>
    <col min="8254" max="8254" customWidth="1" width="27.5703125"/>
    <col min="8255" max="8255" customWidth="1" width="27.5703125"/>
    <col min="8256" max="8256" customWidth="1" width="27.5703125"/>
    <col min="8257" max="8257" customWidth="1" width="27.5703125"/>
    <col min="8258" max="8258" customWidth="1" width="27.5703125"/>
    <col min="8259" max="8259" customWidth="1" width="27.5703125"/>
    <col min="8260" max="8260" customWidth="1" width="27.5703125"/>
    <col min="8261" max="8261" customWidth="1" width="27.5703125"/>
    <col min="8262" max="8262" customWidth="1" width="27.5703125"/>
    <col min="8263" max="8263" customWidth="1" width="27.5703125"/>
    <col min="8264" max="8264" customWidth="1" width="27.5703125"/>
    <col min="8265" max="8265" customWidth="1" width="27.5703125"/>
    <col min="8266" max="8266" customWidth="1" width="27.5703125"/>
    <col min="8267" max="8267" customWidth="1" width="27.5703125"/>
    <col min="8268" max="8268" customWidth="1" width="27.5703125"/>
    <col min="8269" max="8269" customWidth="1" width="27.5703125"/>
    <col min="8270" max="8270" customWidth="1" width="27.5703125"/>
    <col min="8271" max="8271" customWidth="1" width="27.5703125"/>
    <col min="8272" max="8272" customWidth="1" width="27.5703125"/>
    <col min="8273" max="8273" customWidth="1" width="27.5703125"/>
    <col min="8274" max="8274" customWidth="1" width="27.5703125"/>
    <col min="8275" max="8275" customWidth="1" width="27.5703125"/>
    <col min="8276" max="8276" customWidth="1" width="27.5703125"/>
    <col min="8277" max="8277" customWidth="1" width="27.5703125"/>
    <col min="8278" max="8278" customWidth="1" width="27.5703125"/>
    <col min="8279" max="8279" customWidth="1" width="27.5703125"/>
    <col min="8280" max="8280" customWidth="1" width="27.5703125"/>
    <col min="8281" max="8281" customWidth="1" width="27.5703125"/>
    <col min="8282" max="8282" customWidth="1" width="27.5703125"/>
    <col min="8283" max="8283" customWidth="1" width="27.5703125"/>
    <col min="8284" max="8284" customWidth="1" width="27.5703125"/>
    <col min="8285" max="8285" customWidth="1" width="27.5703125"/>
    <col min="8286" max="8286" customWidth="1" width="27.5703125"/>
    <col min="8287" max="8287" customWidth="1" width="27.5703125"/>
    <col min="8288" max="8288" customWidth="1" width="27.5703125"/>
    <col min="8289" max="8289" customWidth="1" width="27.5703125"/>
    <col min="8290" max="8290" customWidth="1" width="27.5703125"/>
    <col min="8291" max="8291" customWidth="1" width="27.5703125"/>
    <col min="8292" max="8292" customWidth="1" width="27.5703125"/>
    <col min="8293" max="8293" customWidth="1" width="27.5703125"/>
    <col min="8294" max="8294" customWidth="1" width="27.5703125"/>
    <col min="8295" max="8295" customWidth="1" width="27.5703125"/>
    <col min="8296" max="8296" customWidth="1" width="27.5703125"/>
    <col min="8297" max="8297" customWidth="1" width="27.5703125"/>
    <col min="8298" max="8298" customWidth="1" width="27.5703125"/>
    <col min="8299" max="8299" customWidth="1" width="27.5703125"/>
    <col min="8300" max="8300" customWidth="1" width="27.5703125"/>
    <col min="8301" max="8301" customWidth="1" width="27.5703125"/>
    <col min="8302" max="8302" customWidth="1" width="27.5703125"/>
    <col min="8303" max="8303" customWidth="1" width="27.5703125"/>
    <col min="8304" max="8304" customWidth="1" width="27.5703125"/>
    <col min="8305" max="8305" customWidth="1" width="27.5703125"/>
    <col min="8306" max="8306" customWidth="1" width="27.5703125"/>
    <col min="8307" max="8307" customWidth="1" width="27.5703125"/>
    <col min="8308" max="8308" customWidth="1" width="27.5703125"/>
    <col min="8309" max="8309" customWidth="1" width="27.5703125"/>
    <col min="8310" max="8310" customWidth="1" width="27.5703125"/>
    <col min="8311" max="8311" customWidth="1" width="27.5703125"/>
    <col min="8312" max="8312" customWidth="1" width="27.5703125"/>
    <col min="8313" max="8313" customWidth="1" width="27.5703125"/>
    <col min="8314" max="8314" customWidth="1" width="27.5703125"/>
    <col min="8315" max="8315" customWidth="1" width="27.5703125"/>
    <col min="8316" max="8316" customWidth="1" width="27.5703125"/>
    <col min="8317" max="8317" customWidth="1" width="27.5703125"/>
    <col min="8318" max="8318" customWidth="1" width="27.5703125"/>
    <col min="8319" max="8319" customWidth="1" width="27.5703125"/>
    <col min="8320" max="8320" customWidth="1" width="27.5703125"/>
    <col min="8321" max="8321" customWidth="1" width="27.5703125"/>
    <col min="8322" max="8322" customWidth="1" width="27.5703125"/>
    <col min="8323" max="8323" customWidth="1" width="27.5703125"/>
    <col min="8324" max="8324" customWidth="1" width="27.5703125"/>
    <col min="8325" max="8325" customWidth="1" width="27.5703125"/>
    <col min="8326" max="8326" customWidth="1" width="27.5703125"/>
    <col min="8327" max="8327" customWidth="1" width="27.5703125"/>
    <col min="8328" max="8328" customWidth="1" width="27.5703125"/>
    <col min="8329" max="8329" customWidth="1" width="27.5703125"/>
    <col min="8330" max="8330" customWidth="1" width="27.5703125"/>
    <col min="8331" max="8331" customWidth="1" width="27.5703125"/>
    <col min="8332" max="8332" customWidth="1" width="27.5703125"/>
    <col min="8333" max="8333" customWidth="1" width="27.5703125"/>
    <col min="8334" max="8334" customWidth="1" width="27.5703125"/>
    <col min="8335" max="8335" customWidth="1" width="27.5703125"/>
    <col min="8336" max="8336" customWidth="1" width="27.5703125"/>
    <col min="8337" max="8337" customWidth="1" width="27.5703125"/>
    <col min="8338" max="8338" customWidth="1" width="27.5703125"/>
    <col min="8339" max="8339" customWidth="1" width="27.5703125"/>
    <col min="8340" max="8340" customWidth="1" width="27.5703125"/>
    <col min="8341" max="8341" customWidth="1" width="27.5703125"/>
    <col min="8342" max="8342" customWidth="1" width="27.5703125"/>
    <col min="8343" max="8343" customWidth="1" width="27.5703125"/>
    <col min="8344" max="8344" customWidth="1" width="27.5703125"/>
    <col min="8345" max="8345" customWidth="1" width="27.5703125"/>
    <col min="8346" max="8346" customWidth="1" width="27.5703125"/>
    <col min="8347" max="8347" customWidth="1" width="27.5703125"/>
    <col min="8348" max="8348" customWidth="1" width="27.5703125"/>
    <col min="8349" max="8349" customWidth="1" width="27.5703125"/>
    <col min="8350" max="8350" customWidth="1" width="27.5703125"/>
    <col min="8351" max="8351" customWidth="1" width="27.5703125"/>
    <col min="8352" max="8352" customWidth="1" width="27.5703125"/>
    <col min="8353" max="8353" customWidth="1" width="27.5703125"/>
    <col min="8354" max="8354" customWidth="1" width="27.5703125"/>
    <col min="8355" max="8355" customWidth="1" width="27.5703125"/>
    <col min="8356" max="8356" customWidth="1" width="27.5703125"/>
    <col min="8357" max="8357" customWidth="1" width="27.5703125"/>
    <col min="8358" max="8358" customWidth="1" width="27.5703125"/>
    <col min="8359" max="8359" customWidth="1" width="27.5703125"/>
    <col min="8360" max="8360" customWidth="1" width="27.5703125"/>
    <col min="8361" max="8361" customWidth="1" width="27.5703125"/>
    <col min="8362" max="8362" customWidth="1" width="27.5703125"/>
    <col min="8363" max="8363" customWidth="1" width="27.5703125"/>
    <col min="8364" max="8364" customWidth="1" width="27.5703125"/>
    <col min="8365" max="8365" customWidth="1" width="27.5703125"/>
    <col min="8366" max="8366" customWidth="1" width="27.5703125"/>
    <col min="8367" max="8367" customWidth="1" width="27.5703125"/>
    <col min="8368" max="8368" customWidth="1" width="27.5703125"/>
    <col min="8369" max="8369" customWidth="1" width="27.5703125"/>
    <col min="8370" max="8370" customWidth="1" width="27.5703125"/>
    <col min="8371" max="8371" customWidth="1" width="27.5703125"/>
    <col min="8372" max="8372" customWidth="1" width="27.5703125"/>
    <col min="8373" max="8373" customWidth="1" width="27.5703125"/>
    <col min="8374" max="8374" customWidth="1" width="27.5703125"/>
    <col min="8375" max="8375" customWidth="1" width="27.5703125"/>
    <col min="8376" max="8376" customWidth="1" width="27.5703125"/>
    <col min="8377" max="8377" customWidth="1" width="27.5703125"/>
    <col min="8378" max="8378" customWidth="1" width="27.5703125"/>
    <col min="8379" max="8379" customWidth="1" width="27.5703125"/>
    <col min="8380" max="8380" customWidth="1" width="27.5703125"/>
    <col min="8381" max="8381" customWidth="1" width="27.5703125"/>
    <col min="8382" max="8382" customWidth="1" width="27.5703125"/>
    <col min="8383" max="8383" customWidth="1" width="27.5703125"/>
    <col min="8384" max="8384" customWidth="1" width="27.5703125"/>
    <col min="8385" max="8385" customWidth="1" width="27.5703125"/>
    <col min="8386" max="8386" customWidth="1" width="27.5703125"/>
    <col min="8387" max="8387" customWidth="1" width="27.5703125"/>
    <col min="8388" max="8388" customWidth="1" width="27.5703125"/>
    <col min="8389" max="8389" customWidth="1" width="27.5703125"/>
    <col min="8390" max="8390" customWidth="1" width="27.5703125"/>
    <col min="8391" max="8391" customWidth="1" width="27.5703125"/>
    <col min="8392" max="8392" customWidth="1" width="27.5703125"/>
    <col min="8393" max="8393" customWidth="1" width="27.5703125"/>
    <col min="8394" max="8394" customWidth="1" width="27.5703125"/>
    <col min="8395" max="8395" customWidth="1" width="27.5703125"/>
    <col min="8396" max="8396" customWidth="1" width="27.5703125"/>
    <col min="8397" max="8397" customWidth="1" width="27.5703125"/>
    <col min="8398" max="8398" customWidth="1" width="27.5703125"/>
    <col min="8399" max="8399" customWidth="1" width="27.5703125"/>
    <col min="8400" max="8400" customWidth="1" width="27.5703125"/>
    <col min="8401" max="8401" customWidth="1" width="27.5703125"/>
    <col min="8402" max="8402" customWidth="1" width="27.5703125"/>
    <col min="8403" max="8403" customWidth="1" width="27.5703125"/>
    <col min="8404" max="8404" customWidth="1" width="27.5703125"/>
    <col min="8405" max="8405" customWidth="1" width="27.5703125"/>
    <col min="8406" max="8406" customWidth="1" width="27.5703125"/>
    <col min="8407" max="8407" customWidth="1" width="27.5703125"/>
    <col min="8408" max="8408" customWidth="1" width="27.5703125"/>
    <col min="8409" max="8409" customWidth="1" width="27.5703125"/>
    <col min="8410" max="8410" customWidth="1" width="27.5703125"/>
    <col min="8411" max="8411" customWidth="1" width="27.5703125"/>
    <col min="8412" max="8412" customWidth="1" width="27.5703125"/>
    <col min="8413" max="8413" customWidth="1" width="27.5703125"/>
    <col min="8414" max="8414" customWidth="1" width="27.5703125"/>
    <col min="8415" max="8415" customWidth="1" width="27.5703125"/>
    <col min="8416" max="8416" customWidth="1" width="27.5703125"/>
    <col min="8417" max="8417" customWidth="1" width="27.5703125"/>
    <col min="8418" max="8418" customWidth="1" width="27.5703125"/>
    <col min="8419" max="8419" customWidth="1" width="27.5703125"/>
    <col min="8420" max="8420" customWidth="1" width="27.5703125"/>
    <col min="8421" max="8421" customWidth="1" width="27.5703125"/>
    <col min="8422" max="8422" customWidth="1" width="27.5703125"/>
    <col min="8423" max="8423" customWidth="1" width="27.5703125"/>
    <col min="8424" max="8424" customWidth="1" width="27.5703125"/>
    <col min="8425" max="8425" customWidth="1" width="27.5703125"/>
    <col min="8426" max="8426" customWidth="1" width="27.5703125"/>
    <col min="8427" max="8427" customWidth="1" width="27.5703125"/>
    <col min="8428" max="8428" customWidth="1" width="27.5703125"/>
    <col min="8429" max="8429" customWidth="1" width="27.5703125"/>
    <col min="8430" max="8430" customWidth="1" width="27.5703125"/>
    <col min="8431" max="8431" customWidth="1" width="27.5703125"/>
    <col min="8432" max="8432" customWidth="1" width="27.5703125"/>
    <col min="8433" max="8433" customWidth="1" width="27.5703125"/>
    <col min="8434" max="8434" customWidth="1" width="27.5703125"/>
    <col min="8435" max="8435" customWidth="1" width="27.5703125"/>
    <col min="8436" max="8436" customWidth="1" width="27.5703125"/>
    <col min="8437" max="8437" customWidth="1" width="27.5703125"/>
    <col min="8438" max="8438" customWidth="1" width="27.5703125"/>
    <col min="8439" max="8439" customWidth="1" width="27.5703125"/>
    <col min="8440" max="8440" customWidth="1" width="27.5703125"/>
    <col min="8441" max="8441" customWidth="1" width="27.5703125"/>
    <col min="8442" max="8442" customWidth="1" width="27.5703125"/>
    <col min="8443" max="8443" customWidth="1" width="27.5703125"/>
    <col min="8444" max="8444" customWidth="1" width="27.5703125"/>
    <col min="8445" max="8445" customWidth="1" width="27.5703125"/>
    <col min="8446" max="8446" customWidth="1" width="27.5703125"/>
    <col min="8447" max="8447" customWidth="1" width="27.5703125"/>
    <col min="8448" max="8448" customWidth="1" width="27.5703125"/>
    <col min="8449" max="8449" customWidth="1" width="27.5703125"/>
    <col min="8450" max="8450" customWidth="1" width="27.5703125"/>
    <col min="8451" max="8451" customWidth="1" width="27.5703125"/>
    <col min="8452" max="8452" customWidth="1" width="27.5703125"/>
    <col min="8453" max="8453" customWidth="1" width="27.5703125"/>
    <col min="8454" max="8454" customWidth="1" width="27.5703125"/>
    <col min="8455" max="8455" customWidth="1" width="27.5703125"/>
    <col min="8456" max="8456" customWidth="1" width="27.5703125"/>
    <col min="8457" max="8457" customWidth="1" width="27.5703125"/>
    <col min="8458" max="8458" customWidth="1" width="27.5703125"/>
    <col min="8459" max="8459" customWidth="1" width="27.5703125"/>
    <col min="8460" max="8460" customWidth="1" width="27.5703125"/>
    <col min="8461" max="8461" customWidth="1" width="27.5703125"/>
    <col min="8462" max="8462" customWidth="1" width="27.5703125"/>
    <col min="8463" max="8463" customWidth="1" width="27.5703125"/>
    <col min="8464" max="8464" customWidth="1" width="27.5703125"/>
    <col min="8465" max="8465" customWidth="1" width="27.5703125"/>
    <col min="8466" max="8466" customWidth="1" width="27.5703125"/>
    <col min="8467" max="8467" customWidth="1" width="27.5703125"/>
    <col min="8468" max="8468" customWidth="1" width="27.5703125"/>
    <col min="8469" max="8469" customWidth="1" width="27.5703125"/>
    <col min="8470" max="8470" customWidth="1" width="27.5703125"/>
    <col min="8471" max="8471" customWidth="1" width="27.5703125"/>
    <col min="8472" max="8472" customWidth="1" width="27.5703125"/>
    <col min="8473" max="8473" customWidth="1" width="27.5703125"/>
    <col min="8474" max="8474" customWidth="1" width="27.5703125"/>
    <col min="8475" max="8475" customWidth="1" width="27.5703125"/>
    <col min="8476" max="8476" customWidth="1" width="27.5703125"/>
    <col min="8477" max="8477" customWidth="1" width="27.5703125"/>
    <col min="8478" max="8478" customWidth="1" width="27.5703125"/>
    <col min="8479" max="8479" customWidth="1" width="27.5703125"/>
    <col min="8480" max="8480" customWidth="1" width="27.5703125"/>
    <col min="8481" max="8481" customWidth="1" width="27.5703125"/>
    <col min="8482" max="8482" customWidth="1" width="27.5703125"/>
    <col min="8483" max="8483" customWidth="1" width="27.5703125"/>
    <col min="8484" max="8484" customWidth="1" width="27.5703125"/>
    <col min="8485" max="8485" customWidth="1" width="27.5703125"/>
    <col min="8486" max="8486" customWidth="1" width="27.5703125"/>
    <col min="8487" max="8487" customWidth="1" width="27.5703125"/>
    <col min="8488" max="8488" customWidth="1" width="27.5703125"/>
    <col min="8489" max="8489" customWidth="1" width="27.5703125"/>
    <col min="8490" max="8490" customWidth="1" width="27.5703125"/>
    <col min="8491" max="8491" customWidth="1" width="27.5703125"/>
    <col min="8492" max="8492" customWidth="1" width="27.5703125"/>
    <col min="8493" max="8493" customWidth="1" width="27.5703125"/>
    <col min="8494" max="8494" customWidth="1" width="27.5703125"/>
    <col min="8495" max="8495" customWidth="1" width="27.5703125"/>
    <col min="8496" max="8496" customWidth="1" width="27.5703125"/>
    <col min="8497" max="8497" customWidth="1" width="27.5703125"/>
    <col min="8498" max="8498" customWidth="1" width="27.5703125"/>
    <col min="8499" max="8499" customWidth="1" width="27.5703125"/>
    <col min="8500" max="8500" customWidth="1" width="27.5703125"/>
    <col min="8501" max="8501" customWidth="1" width="27.5703125"/>
    <col min="8502" max="8502" customWidth="1" width="27.5703125"/>
    <col min="8503" max="8503" customWidth="1" width="27.5703125"/>
    <col min="8504" max="8504" customWidth="1" width="27.5703125"/>
    <col min="8505" max="8505" customWidth="1" width="27.5703125"/>
    <col min="8506" max="8506" customWidth="1" width="27.5703125"/>
    <col min="8507" max="8507" customWidth="1" width="27.5703125"/>
    <col min="8508" max="8508" customWidth="1" width="27.5703125"/>
    <col min="8509" max="8509" customWidth="1" width="27.5703125"/>
    <col min="8510" max="8510" customWidth="1" width="27.5703125"/>
    <col min="8511" max="8511" customWidth="1" width="27.5703125"/>
    <col min="8512" max="8512" customWidth="1" width="27.5703125"/>
    <col min="8513" max="8513" customWidth="1" width="27.5703125"/>
    <col min="8514" max="8514" customWidth="1" width="27.5703125"/>
    <col min="8515" max="8515" customWidth="1" width="27.5703125"/>
    <col min="8516" max="8516" customWidth="1" width="27.5703125"/>
    <col min="8517" max="8517" customWidth="1" width="27.5703125"/>
    <col min="8518" max="8518" customWidth="1" width="27.5703125"/>
    <col min="8519" max="8519" customWidth="1" width="27.5703125"/>
    <col min="8520" max="8520" customWidth="1" width="27.5703125"/>
    <col min="8521" max="8521" customWidth="1" width="27.5703125"/>
    <col min="8522" max="8522" customWidth="1" width="27.5703125"/>
    <col min="8523" max="8523" customWidth="1" width="27.5703125"/>
    <col min="8524" max="8524" customWidth="1" width="27.5703125"/>
    <col min="8525" max="8525" customWidth="1" width="27.5703125"/>
    <col min="8526" max="8526" customWidth="1" width="27.5703125"/>
    <col min="8527" max="8527" customWidth="1" width="27.5703125"/>
    <col min="8528" max="8528" customWidth="1" width="27.5703125"/>
    <col min="8529" max="8529" customWidth="1" width="27.5703125"/>
    <col min="8530" max="8530" customWidth="1" width="27.5703125"/>
    <col min="8531" max="8531" customWidth="1" width="27.5703125"/>
    <col min="8532" max="8532" customWidth="1" width="27.5703125"/>
    <col min="8533" max="8533" customWidth="1" width="27.5703125"/>
    <col min="8534" max="8534" customWidth="1" width="27.5703125"/>
    <col min="8535" max="8535" customWidth="1" width="27.5703125"/>
    <col min="8536" max="8536" customWidth="1" width="27.5703125"/>
    <col min="8537" max="8537" customWidth="1" width="27.5703125"/>
    <col min="8538" max="8538" customWidth="1" width="27.5703125"/>
    <col min="8539" max="8539" customWidth="1" width="27.5703125"/>
    <col min="8540" max="8540" customWidth="1" width="27.5703125"/>
    <col min="8541" max="8541" customWidth="1" width="27.5703125"/>
    <col min="8542" max="8542" customWidth="1" width="27.5703125"/>
    <col min="8543" max="8543" customWidth="1" width="27.5703125"/>
    <col min="8544" max="8544" customWidth="1" width="27.5703125"/>
    <col min="8545" max="8545" customWidth="1" width="27.5703125"/>
    <col min="8546" max="8546" customWidth="1" width="27.5703125"/>
    <col min="8547" max="8547" customWidth="1" width="27.5703125"/>
    <col min="8548" max="8548" customWidth="1" width="27.5703125"/>
    <col min="8549" max="8549" customWidth="1" width="27.5703125"/>
    <col min="8550" max="8550" customWidth="1" width="27.5703125"/>
    <col min="8551" max="8551" customWidth="1" width="27.5703125"/>
    <col min="8552" max="8552" customWidth="1" width="27.5703125"/>
    <col min="8553" max="8553" customWidth="1" width="27.5703125"/>
    <col min="8554" max="8554" customWidth="1" width="27.5703125"/>
    <col min="8555" max="8555" customWidth="1" width="27.5703125"/>
    <col min="8556" max="8556" customWidth="1" width="27.5703125"/>
    <col min="8557" max="8557" customWidth="1" width="27.5703125"/>
    <col min="8558" max="8558" customWidth="1" width="27.5703125"/>
    <col min="8559" max="8559" customWidth="1" width="27.5703125"/>
    <col min="8560" max="8560" customWidth="1" width="27.5703125"/>
    <col min="8561" max="8561" customWidth="1" width="27.5703125"/>
    <col min="8562" max="8562" customWidth="1" width="27.5703125"/>
    <col min="8563" max="8563" customWidth="1" width="27.5703125"/>
    <col min="8564" max="8564" customWidth="1" width="27.5703125"/>
    <col min="8565" max="8565" customWidth="1" width="27.5703125"/>
    <col min="8566" max="8566" customWidth="1" width="27.5703125"/>
    <col min="8567" max="8567" customWidth="1" width="27.5703125"/>
    <col min="8568" max="8568" customWidth="1" width="27.5703125"/>
    <col min="8569" max="8569" customWidth="1" width="27.5703125"/>
    <col min="8570" max="8570" customWidth="1" width="27.5703125"/>
    <col min="8571" max="8571" customWidth="1" width="27.5703125"/>
    <col min="8572" max="8572" customWidth="1" width="27.5703125"/>
    <col min="8573" max="8573" customWidth="1" width="27.5703125"/>
    <col min="8574" max="8574" customWidth="1" width="27.5703125"/>
    <col min="8575" max="8575" customWidth="1" width="27.5703125"/>
    <col min="8576" max="8576" customWidth="1" width="27.5703125"/>
    <col min="8577" max="8577" customWidth="1" width="27.5703125"/>
    <col min="8578" max="8578" customWidth="1" width="27.5703125"/>
    <col min="8579" max="8579" customWidth="1" width="27.5703125"/>
    <col min="8580" max="8580" customWidth="1" width="27.5703125"/>
    <col min="8581" max="8581" customWidth="1" width="27.5703125"/>
    <col min="8582" max="8582" customWidth="1" width="27.5703125"/>
    <col min="8583" max="8583" customWidth="1" width="27.5703125"/>
    <col min="8584" max="8584" customWidth="1" width="27.5703125"/>
    <col min="8585" max="8585" customWidth="1" width="27.5703125"/>
    <col min="8586" max="8586" customWidth="1" width="27.5703125"/>
    <col min="8587" max="8587" customWidth="1" width="27.5703125"/>
    <col min="8588" max="8588" customWidth="1" width="27.5703125"/>
    <col min="8589" max="8589" customWidth="1" width="27.5703125"/>
    <col min="8590" max="8590" customWidth="1" width="27.5703125"/>
    <col min="8591" max="8591" customWidth="1" width="27.5703125"/>
    <col min="8592" max="8592" customWidth="1" width="27.5703125"/>
    <col min="8593" max="8593" customWidth="1" width="27.5703125"/>
    <col min="8594" max="8594" customWidth="1" width="27.5703125"/>
    <col min="8595" max="8595" customWidth="1" width="27.5703125"/>
    <col min="8596" max="8596" customWidth="1" width="27.5703125"/>
    <col min="8597" max="8597" customWidth="1" width="27.5703125"/>
    <col min="8598" max="8598" customWidth="1" width="27.5703125"/>
    <col min="8599" max="8599" customWidth="1" width="27.5703125"/>
    <col min="8600" max="8600" customWidth="1" width="27.5703125"/>
    <col min="8601" max="8601" customWidth="1" width="27.5703125"/>
    <col min="8602" max="8602" customWidth="1" width="27.5703125"/>
    <col min="8603" max="8603" customWidth="1" width="27.5703125"/>
    <col min="8604" max="8604" customWidth="1" width="27.5703125"/>
    <col min="8605" max="8605" customWidth="1" width="27.5703125"/>
    <col min="8606" max="8606" customWidth="1" width="27.5703125"/>
    <col min="8607" max="8607" customWidth="1" width="27.5703125"/>
    <col min="8608" max="8608" customWidth="1" width="27.5703125"/>
    <col min="8609" max="8609" customWidth="1" width="27.5703125"/>
    <col min="8610" max="8610" customWidth="1" width="27.5703125"/>
    <col min="8611" max="8611" customWidth="1" width="27.5703125"/>
    <col min="8612" max="8612" customWidth="1" width="27.5703125"/>
    <col min="8613" max="8613" customWidth="1" width="27.5703125"/>
    <col min="8614" max="8614" customWidth="1" width="27.5703125"/>
    <col min="8615" max="8615" customWidth="1" width="27.5703125"/>
    <col min="8616" max="8616" customWidth="1" width="27.5703125"/>
    <col min="8617" max="8617" customWidth="1" width="27.5703125"/>
    <col min="8618" max="8618" customWidth="1" width="27.5703125"/>
    <col min="8619" max="8619" customWidth="1" width="27.5703125"/>
    <col min="8620" max="8620" customWidth="1" width="27.5703125"/>
    <col min="8621" max="8621" customWidth="1" width="27.5703125"/>
    <col min="8622" max="8622" customWidth="1" width="27.5703125"/>
    <col min="8623" max="8623" customWidth="1" width="27.5703125"/>
    <col min="8624" max="8624" customWidth="1" width="27.5703125"/>
    <col min="8625" max="8625" customWidth="1" width="27.5703125"/>
    <col min="8626" max="8626" customWidth="1" width="27.5703125"/>
    <col min="8627" max="8627" customWidth="1" width="27.5703125"/>
    <col min="8628" max="8628" customWidth="1" width="27.5703125"/>
    <col min="8629" max="8629" customWidth="1" width="27.5703125"/>
    <col min="8630" max="8630" customWidth="1" width="27.5703125"/>
    <col min="8631" max="8631" customWidth="1" width="27.5703125"/>
    <col min="8632" max="8632" customWidth="1" width="27.5703125"/>
    <col min="8633" max="8633" customWidth="1" width="27.5703125"/>
    <col min="8634" max="8634" customWidth="1" width="27.5703125"/>
    <col min="8635" max="8635" customWidth="1" width="27.5703125"/>
    <col min="8636" max="8636" customWidth="1" width="27.5703125"/>
    <col min="8637" max="8637" customWidth="1" width="27.5703125"/>
    <col min="8638" max="8638" customWidth="1" width="27.5703125"/>
    <col min="8639" max="8639" customWidth="1" width="27.5703125"/>
    <col min="8640" max="8640" customWidth="1" width="27.5703125"/>
    <col min="8641" max="8641" customWidth="1" width="27.5703125"/>
    <col min="8642" max="8642" customWidth="1" width="27.5703125"/>
    <col min="8643" max="8643" customWidth="1" width="27.5703125"/>
    <col min="8644" max="8644" customWidth="1" width="27.5703125"/>
    <col min="8645" max="8645" customWidth="1" width="27.5703125"/>
    <col min="8646" max="8646" customWidth="1" width="27.5703125"/>
    <col min="8647" max="8647" customWidth="1" width="27.5703125"/>
    <col min="8648" max="8648" customWidth="1" width="27.5703125"/>
    <col min="8649" max="8649" customWidth="1" width="27.5703125"/>
    <col min="8650" max="8650" customWidth="1" width="27.5703125"/>
    <col min="8651" max="8651" customWidth="1" width="27.5703125"/>
    <col min="8652" max="8652" customWidth="1" width="27.5703125"/>
    <col min="8653" max="8653" customWidth="1" width="27.5703125"/>
    <col min="8654" max="8654" customWidth="1" width="27.5703125"/>
    <col min="8655" max="8655" customWidth="1" width="27.5703125"/>
    <col min="8656" max="8656" customWidth="1" width="27.5703125"/>
    <col min="8657" max="8657" customWidth="1" width="27.5703125"/>
    <col min="8658" max="8658" customWidth="1" width="27.5703125"/>
    <col min="8659" max="8659" customWidth="1" width="27.5703125"/>
    <col min="8660" max="8660" customWidth="1" width="27.5703125"/>
    <col min="8661" max="8661" customWidth="1" width="27.5703125"/>
    <col min="8662" max="8662" customWidth="1" width="27.5703125"/>
    <col min="8663" max="8663" customWidth="1" width="27.5703125"/>
    <col min="8664" max="8664" customWidth="1" width="27.5703125"/>
    <col min="8665" max="8665" customWidth="1" width="27.5703125"/>
    <col min="8666" max="8666" customWidth="1" width="27.5703125"/>
    <col min="8667" max="8667" customWidth="1" width="27.5703125"/>
    <col min="8668" max="8668" customWidth="1" width="27.5703125"/>
    <col min="8669" max="8669" customWidth="1" width="27.5703125"/>
    <col min="8670" max="8670" customWidth="1" width="27.5703125"/>
    <col min="8671" max="8671" customWidth="1" width="27.5703125"/>
    <col min="8672" max="8672" customWidth="1" width="27.5703125"/>
    <col min="8673" max="8673" customWidth="1" width="27.5703125"/>
    <col min="8674" max="8674" customWidth="1" width="27.5703125"/>
    <col min="8675" max="8675" customWidth="1" width="27.5703125"/>
    <col min="8676" max="8676" customWidth="1" width="27.5703125"/>
    <col min="8677" max="8677" customWidth="1" width="27.5703125"/>
    <col min="8678" max="8678" customWidth="1" width="27.5703125"/>
    <col min="8679" max="8679" customWidth="1" width="27.5703125"/>
    <col min="8680" max="8680" customWidth="1" width="27.5703125"/>
    <col min="8681" max="8681" customWidth="1" width="27.5703125"/>
    <col min="8682" max="8682" customWidth="1" width="27.5703125"/>
    <col min="8683" max="8683" customWidth="1" width="27.5703125"/>
    <col min="8684" max="8684" customWidth="1" width="27.5703125"/>
    <col min="8685" max="8685" customWidth="1" width="27.5703125"/>
    <col min="8686" max="8686" customWidth="1" width="27.5703125"/>
    <col min="8687" max="8687" customWidth="1" width="27.5703125"/>
    <col min="8688" max="8688" customWidth="1" width="27.5703125"/>
    <col min="8689" max="8689" customWidth="1" width="27.5703125"/>
    <col min="8690" max="8690" customWidth="1" width="27.5703125"/>
    <col min="8691" max="8691" customWidth="1" width="27.5703125"/>
    <col min="8692" max="8692" customWidth="1" width="27.5703125"/>
    <col min="8693" max="8693" customWidth="1" width="27.5703125"/>
    <col min="8694" max="8694" customWidth="1" width="27.5703125"/>
    <col min="8695" max="8695" customWidth="1" width="27.5703125"/>
    <col min="8696" max="8696" customWidth="1" width="27.5703125"/>
    <col min="8697" max="8697" customWidth="1" width="27.5703125"/>
    <col min="8698" max="8698" customWidth="1" width="27.5703125"/>
    <col min="8699" max="8699" customWidth="1" width="27.5703125"/>
    <col min="8700" max="8700" customWidth="1" width="27.5703125"/>
    <col min="8701" max="8701" customWidth="1" width="27.5703125"/>
    <col min="8702" max="8702" customWidth="1" width="27.5703125"/>
    <col min="8703" max="8703" customWidth="1" width="27.5703125"/>
    <col min="8704" max="8704" customWidth="1" width="27.5703125"/>
    <col min="8705" max="8705" customWidth="1" width="27.5703125"/>
    <col min="8706" max="8706" customWidth="1" width="27.5703125"/>
    <col min="8707" max="8707" customWidth="1" width="27.5703125"/>
    <col min="8708" max="8708" customWidth="1" width="27.5703125"/>
    <col min="8709" max="8709" customWidth="1" width="27.5703125"/>
    <col min="8710" max="8710" customWidth="1" width="27.5703125"/>
    <col min="8711" max="8711" customWidth="1" width="27.5703125"/>
    <col min="8712" max="8712" customWidth="1" width="27.5703125"/>
    <col min="8713" max="8713" customWidth="1" width="27.5703125"/>
    <col min="8714" max="8714" customWidth="1" width="27.5703125"/>
    <col min="8715" max="8715" customWidth="1" width="27.5703125"/>
    <col min="8716" max="8716" customWidth="1" width="27.5703125"/>
    <col min="8717" max="8717" customWidth="1" width="27.5703125"/>
    <col min="8718" max="8718" customWidth="1" width="27.5703125"/>
    <col min="8719" max="8719" customWidth="1" width="27.5703125"/>
    <col min="8720" max="8720" customWidth="1" width="27.5703125"/>
    <col min="8721" max="8721" customWidth="1" width="27.5703125"/>
    <col min="8722" max="8722" customWidth="1" width="27.5703125"/>
    <col min="8723" max="8723" customWidth="1" width="27.5703125"/>
    <col min="8724" max="8724" customWidth="1" width="27.5703125"/>
    <col min="8725" max="8725" customWidth="1" width="27.5703125"/>
    <col min="8726" max="8726" customWidth="1" width="27.5703125"/>
    <col min="8727" max="8727" customWidth="1" width="27.5703125"/>
    <col min="8728" max="8728" customWidth="1" width="27.5703125"/>
    <col min="8729" max="8729" customWidth="1" width="27.5703125"/>
    <col min="8730" max="8730" customWidth="1" width="27.5703125"/>
    <col min="8731" max="8731" customWidth="1" width="27.5703125"/>
    <col min="8732" max="8732" customWidth="1" width="27.5703125"/>
    <col min="8733" max="8733" customWidth="1" width="27.5703125"/>
    <col min="8734" max="8734" customWidth="1" width="27.5703125"/>
    <col min="8735" max="8735" customWidth="1" width="27.5703125"/>
    <col min="8736" max="8736" customWidth="1" width="27.5703125"/>
    <col min="8737" max="8737" customWidth="1" width="27.5703125"/>
    <col min="8738" max="8738" customWidth="1" width="27.5703125"/>
    <col min="8739" max="8739" customWidth="1" width="27.5703125"/>
    <col min="8740" max="8740" customWidth="1" width="27.5703125"/>
    <col min="8741" max="8741" customWidth="1" width="27.5703125"/>
    <col min="8742" max="8742" customWidth="1" width="27.5703125"/>
    <col min="8743" max="8743" customWidth="1" width="27.5703125"/>
    <col min="8744" max="8744" customWidth="1" width="27.5703125"/>
    <col min="8745" max="8745" customWidth="1" width="27.5703125"/>
    <col min="8746" max="8746" customWidth="1" width="27.5703125"/>
    <col min="8747" max="8747" customWidth="1" width="27.5703125"/>
    <col min="8748" max="8748" customWidth="1" width="27.5703125"/>
    <col min="8749" max="8749" customWidth="1" width="27.5703125"/>
    <col min="8750" max="8750" customWidth="1" width="27.5703125"/>
    <col min="8751" max="8751" customWidth="1" width="27.5703125"/>
    <col min="8752" max="8752" customWidth="1" width="27.5703125"/>
    <col min="8753" max="8753" customWidth="1" width="27.5703125"/>
    <col min="8754" max="8754" customWidth="1" width="27.5703125"/>
    <col min="8755" max="8755" customWidth="1" width="27.5703125"/>
    <col min="8756" max="8756" customWidth="1" width="27.5703125"/>
    <col min="8757" max="8757" customWidth="1" width="27.5703125"/>
    <col min="8758" max="8758" customWidth="1" width="27.5703125"/>
    <col min="8759" max="8759" customWidth="1" width="27.5703125"/>
    <col min="8760" max="8760" customWidth="1" width="27.5703125"/>
    <col min="8761" max="8761" customWidth="1" width="27.5703125"/>
    <col min="8762" max="8762" customWidth="1" width="27.5703125"/>
    <col min="8763" max="8763" customWidth="1" width="27.5703125"/>
    <col min="8764" max="8764" customWidth="1" width="27.5703125"/>
    <col min="8765" max="8765" customWidth="1" width="27.5703125"/>
    <col min="8766" max="8766" customWidth="1" width="27.5703125"/>
    <col min="8767" max="8767" customWidth="1" width="27.5703125"/>
    <col min="8768" max="8768" customWidth="1" width="27.5703125"/>
    <col min="8769" max="8769" customWidth="1" width="27.5703125"/>
    <col min="8770" max="8770" customWidth="1" width="27.5703125"/>
    <col min="8771" max="8771" customWidth="1" width="27.5703125"/>
    <col min="8772" max="8772" customWidth="1" width="27.5703125"/>
    <col min="8773" max="8773" customWidth="1" width="27.5703125"/>
    <col min="8774" max="8774" customWidth="1" width="27.5703125"/>
    <col min="8775" max="8775" customWidth="1" width="27.5703125"/>
    <col min="8776" max="8776" customWidth="1" width="27.5703125"/>
    <col min="8777" max="8777" customWidth="1" width="27.5703125"/>
    <col min="8778" max="8778" customWidth="1" width="27.5703125"/>
    <col min="8779" max="8779" customWidth="1" width="27.5703125"/>
    <col min="8780" max="8780" customWidth="1" width="27.5703125"/>
    <col min="8781" max="8781" customWidth="1" width="27.5703125"/>
    <col min="8782" max="8782" customWidth="1" width="27.5703125"/>
    <col min="8783" max="8783" customWidth="1" width="27.5703125"/>
    <col min="8784" max="8784" customWidth="1" width="27.5703125"/>
    <col min="8785" max="8785" customWidth="1" width="27.5703125"/>
    <col min="8786" max="8786" customWidth="1" width="27.5703125"/>
    <col min="8787" max="8787" customWidth="1" width="27.5703125"/>
    <col min="8788" max="8788" customWidth="1" width="27.5703125"/>
    <col min="8789" max="8789" customWidth="1" width="27.5703125"/>
    <col min="8790" max="8790" customWidth="1" width="27.5703125"/>
    <col min="8791" max="8791" customWidth="1" width="27.5703125"/>
    <col min="8792" max="8792" customWidth="1" width="27.5703125"/>
    <col min="8793" max="8793" customWidth="1" width="27.5703125"/>
    <col min="8794" max="8794" customWidth="1" width="27.5703125"/>
    <col min="8795" max="8795" customWidth="1" width="27.5703125"/>
    <col min="8796" max="8796" customWidth="1" width="27.5703125"/>
    <col min="8797" max="8797" customWidth="1" width="27.5703125"/>
    <col min="8798" max="8798" customWidth="1" width="27.5703125"/>
    <col min="8799" max="8799" customWidth="1" width="27.5703125"/>
    <col min="8800" max="8800" customWidth="1" width="27.5703125"/>
    <col min="8801" max="8801" customWidth="1" width="27.5703125"/>
    <col min="8802" max="8802" customWidth="1" width="27.5703125"/>
    <col min="8803" max="8803" customWidth="1" width="27.5703125"/>
    <col min="8804" max="8804" customWidth="1" width="27.5703125"/>
    <col min="8805" max="8805" customWidth="1" width="27.5703125"/>
    <col min="8806" max="8806" customWidth="1" width="27.5703125"/>
    <col min="8807" max="8807" customWidth="1" width="27.5703125"/>
    <col min="8808" max="8808" customWidth="1" width="27.5703125"/>
    <col min="8809" max="8809" customWidth="1" width="27.5703125"/>
    <col min="8810" max="8810" customWidth="1" width="27.5703125"/>
    <col min="8811" max="8811" customWidth="1" width="27.5703125"/>
    <col min="8812" max="8812" customWidth="1" width="27.5703125"/>
    <col min="8813" max="8813" customWidth="1" width="27.5703125"/>
    <col min="8814" max="8814" customWidth="1" width="27.5703125"/>
    <col min="8815" max="8815" customWidth="1" width="27.5703125"/>
    <col min="8816" max="8816" customWidth="1" width="27.5703125"/>
    <col min="8817" max="8817" customWidth="1" width="27.5703125"/>
    <col min="8818" max="8818" customWidth="1" width="27.5703125"/>
    <col min="8819" max="8819" customWidth="1" width="27.5703125"/>
    <col min="8820" max="8820" customWidth="1" width="27.5703125"/>
    <col min="8821" max="8821" customWidth="1" width="27.5703125"/>
    <col min="8822" max="8822" customWidth="1" width="27.5703125"/>
    <col min="8823" max="8823" customWidth="1" width="27.5703125"/>
    <col min="8824" max="8824" customWidth="1" width="27.5703125"/>
    <col min="8825" max="8825" customWidth="1" width="27.5703125"/>
    <col min="8826" max="8826" customWidth="1" width="27.5703125"/>
    <col min="8827" max="8827" customWidth="1" width="27.5703125"/>
    <col min="8828" max="8828" customWidth="1" width="27.5703125"/>
    <col min="8829" max="8829" customWidth="1" width="27.5703125"/>
    <col min="8830" max="8830" customWidth="1" width="27.5703125"/>
    <col min="8831" max="8831" customWidth="1" width="27.5703125"/>
    <col min="8832" max="8832" customWidth="1" width="27.5703125"/>
    <col min="8833" max="8833" customWidth="1" width="27.5703125"/>
    <col min="8834" max="8834" customWidth="1" width="27.5703125"/>
    <col min="8835" max="8835" customWidth="1" width="27.5703125"/>
    <col min="8836" max="8836" customWidth="1" width="27.5703125"/>
    <col min="8837" max="8837" customWidth="1" width="27.5703125"/>
    <col min="8838" max="8838" customWidth="1" width="27.5703125"/>
    <col min="8839" max="8839" customWidth="1" width="27.5703125"/>
    <col min="8840" max="8840" customWidth="1" width="27.5703125"/>
    <col min="8841" max="8841" customWidth="1" width="27.5703125"/>
    <col min="8842" max="8842" customWidth="1" width="27.5703125"/>
    <col min="8843" max="8843" customWidth="1" width="27.5703125"/>
    <col min="8844" max="8844" customWidth="1" width="27.5703125"/>
    <col min="8845" max="8845" customWidth="1" width="27.5703125"/>
    <col min="8846" max="8846" customWidth="1" width="27.5703125"/>
    <col min="8847" max="8847" customWidth="1" width="27.5703125"/>
    <col min="8848" max="8848" customWidth="1" width="27.5703125"/>
    <col min="8849" max="8849" customWidth="1" width="27.5703125"/>
    <col min="8850" max="8850" customWidth="1" width="27.5703125"/>
    <col min="8851" max="8851" customWidth="1" width="27.5703125"/>
    <col min="8852" max="8852" customWidth="1" width="27.5703125"/>
    <col min="8853" max="8853" customWidth="1" width="27.5703125"/>
    <col min="8854" max="8854" customWidth="1" width="27.5703125"/>
    <col min="8855" max="8855" customWidth="1" width="27.5703125"/>
    <col min="8856" max="8856" customWidth="1" width="27.5703125"/>
    <col min="8857" max="8857" customWidth="1" width="27.5703125"/>
    <col min="8858" max="8858" customWidth="1" width="27.5703125"/>
    <col min="8859" max="8859" customWidth="1" width="27.5703125"/>
    <col min="8860" max="8860" customWidth="1" width="27.5703125"/>
    <col min="8861" max="8861" customWidth="1" width="27.5703125"/>
    <col min="8862" max="8862" customWidth="1" width="27.5703125"/>
    <col min="8863" max="8863" customWidth="1" width="27.5703125"/>
    <col min="8864" max="8864" customWidth="1" width="27.5703125"/>
    <col min="8865" max="8865" customWidth="1" width="27.5703125"/>
    <col min="8866" max="8866" customWidth="1" width="27.5703125"/>
    <col min="8867" max="8867" customWidth="1" width="27.5703125"/>
    <col min="8868" max="8868" customWidth="1" width="27.5703125"/>
    <col min="8869" max="8869" customWidth="1" width="27.5703125"/>
    <col min="8870" max="8870" customWidth="1" width="27.5703125"/>
    <col min="8871" max="8871" customWidth="1" width="27.5703125"/>
    <col min="8872" max="8872" customWidth="1" width="27.5703125"/>
    <col min="8873" max="8873" customWidth="1" width="27.5703125"/>
    <col min="8874" max="8874" customWidth="1" width="27.5703125"/>
    <col min="8875" max="8875" customWidth="1" width="27.5703125"/>
    <col min="8876" max="8876" customWidth="1" width="27.5703125"/>
    <col min="8877" max="8877" customWidth="1" width="27.5703125"/>
    <col min="8878" max="8878" customWidth="1" width="27.5703125"/>
    <col min="8879" max="8879" customWidth="1" width="27.5703125"/>
    <col min="8880" max="8880" customWidth="1" width="27.5703125"/>
    <col min="8881" max="8881" customWidth="1" width="27.5703125"/>
    <col min="8882" max="8882" customWidth="1" width="27.5703125"/>
    <col min="8883" max="8883" customWidth="1" width="27.5703125"/>
    <col min="8884" max="8884" customWidth="1" width="27.5703125"/>
    <col min="8885" max="8885" customWidth="1" width="27.5703125"/>
    <col min="8886" max="8886" customWidth="1" width="27.5703125"/>
    <col min="8887" max="8887" customWidth="1" width="27.5703125"/>
    <col min="8888" max="8888" customWidth="1" width="27.5703125"/>
    <col min="8889" max="8889" customWidth="1" width="27.5703125"/>
    <col min="8890" max="8890" customWidth="1" width="27.5703125"/>
    <col min="8891" max="8891" customWidth="1" width="27.5703125"/>
    <col min="8892" max="8892" customWidth="1" width="27.5703125"/>
    <col min="8893" max="8893" customWidth="1" width="27.5703125"/>
    <col min="8894" max="8894" customWidth="1" width="27.5703125"/>
    <col min="8895" max="8895" customWidth="1" width="27.5703125"/>
    <col min="8896" max="8896" customWidth="1" width="27.5703125"/>
    <col min="8897" max="8897" customWidth="1" width="27.5703125"/>
    <col min="8898" max="8898" customWidth="1" width="27.5703125"/>
    <col min="8899" max="8899" customWidth="1" width="27.5703125"/>
    <col min="8900" max="8900" customWidth="1" width="27.5703125"/>
    <col min="8901" max="8901" customWidth="1" width="27.5703125"/>
    <col min="8902" max="8902" customWidth="1" width="27.5703125"/>
    <col min="8903" max="8903" customWidth="1" width="27.5703125"/>
    <col min="8904" max="8904" customWidth="1" width="27.5703125"/>
    <col min="8905" max="8905" customWidth="1" width="27.5703125"/>
    <col min="8906" max="8906" customWidth="1" width="27.5703125"/>
    <col min="8907" max="8907" customWidth="1" width="27.5703125"/>
    <col min="8908" max="8908" customWidth="1" width="27.5703125"/>
    <col min="8909" max="8909" customWidth="1" width="27.5703125"/>
    <col min="8910" max="8910" customWidth="1" width="27.5703125"/>
    <col min="8911" max="8911" customWidth="1" width="27.5703125"/>
    <col min="8912" max="8912" customWidth="1" width="27.5703125"/>
    <col min="8913" max="8913" customWidth="1" width="27.5703125"/>
    <col min="8914" max="8914" customWidth="1" width="27.5703125"/>
    <col min="8915" max="8915" customWidth="1" width="27.5703125"/>
    <col min="8916" max="8916" customWidth="1" width="27.5703125"/>
    <col min="8917" max="8917" customWidth="1" width="27.5703125"/>
    <col min="8918" max="8918" customWidth="1" width="27.5703125"/>
    <col min="8919" max="8919" customWidth="1" width="27.5703125"/>
    <col min="8920" max="8920" customWidth="1" width="27.5703125"/>
    <col min="8921" max="8921" customWidth="1" width="27.5703125"/>
    <col min="8922" max="8922" customWidth="1" width="27.5703125"/>
    <col min="8923" max="8923" customWidth="1" width="27.5703125"/>
    <col min="8924" max="8924" customWidth="1" width="27.5703125"/>
    <col min="8925" max="8925" customWidth="1" width="27.5703125"/>
    <col min="8926" max="8926" customWidth="1" width="27.5703125"/>
    <col min="8927" max="8927" customWidth="1" width="27.5703125"/>
    <col min="8928" max="8928" customWidth="1" width="27.5703125"/>
    <col min="8929" max="8929" customWidth="1" width="27.5703125"/>
    <col min="8930" max="8930" customWidth="1" width="27.5703125"/>
    <col min="8931" max="8931" customWidth="1" width="27.5703125"/>
    <col min="8932" max="8932" customWidth="1" width="27.5703125"/>
    <col min="8933" max="8933" customWidth="1" width="27.5703125"/>
    <col min="8934" max="8934" customWidth="1" width="27.5703125"/>
    <col min="8935" max="8935" customWidth="1" width="27.5703125"/>
    <col min="8936" max="8936" customWidth="1" width="27.5703125"/>
    <col min="8937" max="8937" customWidth="1" width="27.5703125"/>
    <col min="8938" max="8938" customWidth="1" width="27.5703125"/>
    <col min="8939" max="8939" customWidth="1" width="27.5703125"/>
    <col min="8940" max="8940" customWidth="1" width="27.5703125"/>
    <col min="8941" max="8941" customWidth="1" width="27.5703125"/>
    <col min="8942" max="8942" customWidth="1" width="27.5703125"/>
    <col min="8943" max="8943" customWidth="1" width="27.5703125"/>
    <col min="8944" max="8944" customWidth="1" width="27.5703125"/>
    <col min="8945" max="8945" customWidth="1" width="27.5703125"/>
    <col min="8946" max="8946" customWidth="1" width="27.5703125"/>
    <col min="8947" max="8947" customWidth="1" width="27.5703125"/>
    <col min="8948" max="8948" customWidth="1" width="27.5703125"/>
    <col min="8949" max="8949" customWidth="1" width="27.5703125"/>
    <col min="8950" max="8950" customWidth="1" width="27.5703125"/>
    <col min="8951" max="8951" customWidth="1" width="27.5703125"/>
    <col min="8952" max="8952" customWidth="1" width="27.5703125"/>
    <col min="8953" max="8953" customWidth="1" width="27.5703125"/>
    <col min="8954" max="8954" customWidth="1" width="27.5703125"/>
    <col min="8955" max="8955" customWidth="1" width="27.5703125"/>
    <col min="8956" max="8956" customWidth="1" width="27.5703125"/>
    <col min="8957" max="8957" customWidth="1" width="27.5703125"/>
    <col min="8958" max="8958" customWidth="1" width="27.5703125"/>
    <col min="8959" max="8959" customWidth="1" width="27.5703125"/>
    <col min="8960" max="8960" customWidth="1" width="27.5703125"/>
    <col min="8961" max="8961" customWidth="1" width="27.5703125"/>
    <col min="8962" max="8962" customWidth="1" width="27.5703125"/>
    <col min="8963" max="8963" customWidth="1" width="27.5703125"/>
    <col min="8964" max="8964" customWidth="1" width="27.5703125"/>
    <col min="8965" max="8965" customWidth="1" width="27.5703125"/>
    <col min="8966" max="8966" customWidth="1" width="27.5703125"/>
    <col min="8967" max="8967" customWidth="1" width="27.5703125"/>
    <col min="8968" max="8968" customWidth="1" width="27.5703125"/>
    <col min="8969" max="8969" customWidth="1" width="27.5703125"/>
    <col min="8970" max="8970" customWidth="1" width="27.5703125"/>
    <col min="8971" max="8971" customWidth="1" width="27.5703125"/>
    <col min="8972" max="8972" customWidth="1" width="27.5703125"/>
    <col min="8973" max="8973" customWidth="1" width="27.5703125"/>
    <col min="8974" max="8974" customWidth="1" width="27.5703125"/>
    <col min="8975" max="8975" customWidth="1" width="27.5703125"/>
    <col min="8976" max="8976" customWidth="1" width="27.5703125"/>
    <col min="8977" max="8977" customWidth="1" width="27.5703125"/>
    <col min="8978" max="8978" customWidth="1" width="27.5703125"/>
    <col min="8979" max="8979" customWidth="1" width="27.5703125"/>
    <col min="8980" max="8980" customWidth="1" width="27.5703125"/>
    <col min="8981" max="8981" customWidth="1" width="27.5703125"/>
    <col min="8982" max="8982" customWidth="1" width="27.5703125"/>
    <col min="8983" max="8983" customWidth="1" width="27.5703125"/>
    <col min="8984" max="8984" customWidth="1" width="27.5703125"/>
    <col min="8985" max="8985" customWidth="1" width="27.5703125"/>
    <col min="8986" max="8986" customWidth="1" width="27.5703125"/>
    <col min="8987" max="8987" customWidth="1" width="27.5703125"/>
    <col min="8988" max="8988" customWidth="1" width="27.5703125"/>
    <col min="8989" max="8989" customWidth="1" width="27.5703125"/>
    <col min="8990" max="8990" customWidth="1" width="27.5703125"/>
    <col min="8991" max="8991" customWidth="1" width="27.5703125"/>
    <col min="8992" max="8992" customWidth="1" width="27.5703125"/>
    <col min="8993" max="8993" customWidth="1" width="27.5703125"/>
    <col min="8994" max="8994" customWidth="1" width="27.5703125"/>
    <col min="8995" max="8995" customWidth="1" width="27.5703125"/>
    <col min="8996" max="8996" customWidth="1" width="27.5703125"/>
    <col min="8997" max="8997" customWidth="1" width="27.5703125"/>
    <col min="8998" max="8998" customWidth="1" width="27.5703125"/>
    <col min="8999" max="8999" customWidth="1" width="27.5703125"/>
    <col min="9000" max="9000" customWidth="1" width="27.5703125"/>
    <col min="9001" max="9001" customWidth="1" width="27.5703125"/>
    <col min="9002" max="9002" customWidth="1" width="27.5703125"/>
    <col min="9003" max="9003" customWidth="1" width="27.5703125"/>
    <col min="9004" max="9004" customWidth="1" width="27.5703125"/>
    <col min="9005" max="9005" customWidth="1" width="27.5703125"/>
    <col min="9006" max="9006" customWidth="1" width="27.5703125"/>
    <col min="9007" max="9007" customWidth="1" width="27.5703125"/>
    <col min="9008" max="9008" customWidth="1" width="27.5703125"/>
    <col min="9009" max="9009" customWidth="1" width="27.5703125"/>
    <col min="9010" max="9010" customWidth="1" width="27.5703125"/>
    <col min="9011" max="9011" customWidth="1" width="27.5703125"/>
    <col min="9012" max="9012" customWidth="1" width="27.5703125"/>
    <col min="9013" max="9013" customWidth="1" width="27.5703125"/>
    <col min="9014" max="9014" customWidth="1" width="27.5703125"/>
    <col min="9015" max="9015" customWidth="1" width="27.5703125"/>
    <col min="9016" max="9016" customWidth="1" width="27.5703125"/>
    <col min="9017" max="9017" customWidth="1" width="27.5703125"/>
    <col min="9018" max="9018" customWidth="1" width="27.5703125"/>
    <col min="9019" max="9019" customWidth="1" width="27.5703125"/>
    <col min="9020" max="9020" customWidth="1" width="27.5703125"/>
    <col min="9021" max="9021" customWidth="1" width="27.5703125"/>
    <col min="9022" max="9022" customWidth="1" width="27.5703125"/>
    <col min="9023" max="9023" customWidth="1" width="27.5703125"/>
    <col min="9024" max="9024" customWidth="1" width="27.5703125"/>
    <col min="9025" max="9025" customWidth="1" width="27.5703125"/>
    <col min="9026" max="9026" customWidth="1" width="27.5703125"/>
    <col min="9027" max="9027" customWidth="1" width="27.5703125"/>
    <col min="9028" max="9028" customWidth="1" width="27.5703125"/>
    <col min="9029" max="9029" customWidth="1" width="27.5703125"/>
    <col min="9030" max="9030" customWidth="1" width="27.5703125"/>
    <col min="9031" max="9031" customWidth="1" width="27.5703125"/>
    <col min="9032" max="9032" customWidth="1" width="27.5703125"/>
    <col min="9033" max="9033" customWidth="1" width="27.5703125"/>
    <col min="9034" max="9034" customWidth="1" width="27.5703125"/>
    <col min="9035" max="9035" customWidth="1" width="27.5703125"/>
    <col min="9036" max="9036" customWidth="1" width="27.5703125"/>
    <col min="9037" max="9037" customWidth="1" width="27.5703125"/>
    <col min="9038" max="9038" customWidth="1" width="27.5703125"/>
    <col min="9039" max="9039" customWidth="1" width="27.5703125"/>
    <col min="9040" max="9040" customWidth="1" width="27.5703125"/>
    <col min="9041" max="9041" customWidth="1" width="27.5703125"/>
    <col min="9042" max="9042" customWidth="1" width="27.5703125"/>
    <col min="9043" max="9043" customWidth="1" width="27.5703125"/>
    <col min="9044" max="9044" customWidth="1" width="27.5703125"/>
    <col min="9045" max="9045" customWidth="1" width="27.5703125"/>
    <col min="9046" max="9046" customWidth="1" width="27.5703125"/>
    <col min="9047" max="9047" customWidth="1" width="27.5703125"/>
    <col min="9048" max="9048" customWidth="1" width="27.5703125"/>
    <col min="9049" max="9049" customWidth="1" width="27.5703125"/>
    <col min="9050" max="9050" customWidth="1" width="27.5703125"/>
    <col min="9051" max="9051" customWidth="1" width="27.5703125"/>
    <col min="9052" max="9052" customWidth="1" width="27.5703125"/>
    <col min="9053" max="9053" customWidth="1" width="27.5703125"/>
    <col min="9054" max="9054" customWidth="1" width="27.5703125"/>
    <col min="9055" max="9055" customWidth="1" width="27.5703125"/>
    <col min="9056" max="9056" customWidth="1" width="27.5703125"/>
    <col min="9057" max="9057" customWidth="1" width="27.5703125"/>
    <col min="9058" max="9058" customWidth="1" width="27.5703125"/>
    <col min="9059" max="9059" customWidth="1" width="27.5703125"/>
    <col min="9060" max="9060" customWidth="1" width="27.5703125"/>
    <col min="9061" max="9061" customWidth="1" width="27.5703125"/>
    <col min="9062" max="9062" customWidth="1" width="27.5703125"/>
    <col min="9063" max="9063" customWidth="1" width="27.5703125"/>
    <col min="9064" max="9064" customWidth="1" width="27.5703125"/>
    <col min="9065" max="9065" customWidth="1" width="27.5703125"/>
    <col min="9066" max="9066" customWidth="1" width="27.5703125"/>
    <col min="9067" max="9067" customWidth="1" width="27.5703125"/>
    <col min="9068" max="9068" customWidth="1" width="27.5703125"/>
    <col min="9069" max="9069" customWidth="1" width="27.5703125"/>
    <col min="9070" max="9070" customWidth="1" width="27.5703125"/>
    <col min="9071" max="9071" customWidth="1" width="27.5703125"/>
    <col min="9072" max="9072" customWidth="1" width="27.5703125"/>
    <col min="9073" max="9073" customWidth="1" width="27.5703125"/>
    <col min="9074" max="9074" customWidth="1" width="27.5703125"/>
    <col min="9075" max="9075" customWidth="1" width="27.5703125"/>
    <col min="9076" max="9076" customWidth="1" width="27.5703125"/>
    <col min="9077" max="9077" customWidth="1" width="27.5703125"/>
    <col min="9078" max="9078" customWidth="1" width="27.5703125"/>
    <col min="9079" max="9079" customWidth="1" width="27.5703125"/>
    <col min="9080" max="9080" customWidth="1" width="27.5703125"/>
    <col min="9081" max="9081" customWidth="1" width="27.5703125"/>
    <col min="9082" max="9082" customWidth="1" width="27.5703125"/>
    <col min="9083" max="9083" customWidth="1" width="27.5703125"/>
    <col min="9084" max="9084" customWidth="1" width="27.5703125"/>
    <col min="9085" max="9085" customWidth="1" width="27.5703125"/>
    <col min="9086" max="9086" customWidth="1" width="27.5703125"/>
    <col min="9087" max="9087" customWidth="1" width="27.5703125"/>
    <col min="9088" max="9088" customWidth="1" width="27.5703125"/>
    <col min="9089" max="9089" customWidth="1" width="27.5703125"/>
    <col min="9090" max="9090" customWidth="1" width="27.5703125"/>
    <col min="9091" max="9091" customWidth="1" width="27.5703125"/>
    <col min="9092" max="9092" customWidth="1" width="27.5703125"/>
    <col min="9093" max="9093" customWidth="1" width="27.5703125"/>
    <col min="9094" max="9094" customWidth="1" width="27.5703125"/>
    <col min="9095" max="9095" customWidth="1" width="27.5703125"/>
    <col min="9096" max="9096" customWidth="1" width="27.5703125"/>
    <col min="9097" max="9097" customWidth="1" width="27.5703125"/>
    <col min="9098" max="9098" customWidth="1" width="27.5703125"/>
    <col min="9099" max="9099" customWidth="1" width="27.5703125"/>
    <col min="9100" max="9100" customWidth="1" width="27.5703125"/>
    <col min="9101" max="9101" customWidth="1" width="27.5703125"/>
    <col min="9102" max="9102" customWidth="1" width="27.5703125"/>
    <col min="9103" max="9103" customWidth="1" width="27.5703125"/>
    <col min="9104" max="9104" customWidth="1" width="27.5703125"/>
    <col min="9105" max="9105" customWidth="1" width="27.5703125"/>
    <col min="9106" max="9106" customWidth="1" width="27.5703125"/>
    <col min="9107" max="9107" customWidth="1" width="27.5703125"/>
    <col min="9108" max="9108" customWidth="1" width="27.5703125"/>
    <col min="9109" max="9109" customWidth="1" width="27.5703125"/>
    <col min="9110" max="9110" customWidth="1" width="27.5703125"/>
    <col min="9111" max="9111" customWidth="1" width="27.5703125"/>
    <col min="9112" max="9112" customWidth="1" width="27.5703125"/>
    <col min="9113" max="9113" customWidth="1" width="27.5703125"/>
    <col min="9114" max="9114" customWidth="1" width="27.5703125"/>
    <col min="9115" max="9115" customWidth="1" width="27.5703125"/>
    <col min="9116" max="9116" customWidth="1" width="27.5703125"/>
    <col min="9117" max="9117" customWidth="1" width="27.5703125"/>
    <col min="9118" max="9118" customWidth="1" width="27.5703125"/>
    <col min="9119" max="9119" customWidth="1" width="27.5703125"/>
    <col min="9120" max="9120" customWidth="1" width="27.5703125"/>
    <col min="9121" max="9121" customWidth="1" width="27.5703125"/>
    <col min="9122" max="9122" customWidth="1" width="27.5703125"/>
    <col min="9123" max="9123" customWidth="1" width="27.5703125"/>
    <col min="9124" max="9124" customWidth="1" width="27.5703125"/>
    <col min="9125" max="9125" customWidth="1" width="27.5703125"/>
    <col min="9126" max="9126" customWidth="1" width="27.5703125"/>
    <col min="9127" max="9127" customWidth="1" width="27.5703125"/>
    <col min="9128" max="9128" customWidth="1" width="27.5703125"/>
    <col min="9129" max="9129" customWidth="1" width="27.5703125"/>
    <col min="9130" max="9130" customWidth="1" width="27.5703125"/>
    <col min="9131" max="9131" customWidth="1" width="27.5703125"/>
    <col min="9132" max="9132" customWidth="1" width="27.5703125"/>
    <col min="9133" max="9133" customWidth="1" width="27.5703125"/>
    <col min="9134" max="9134" customWidth="1" width="27.5703125"/>
    <col min="9135" max="9135" customWidth="1" width="27.5703125"/>
    <col min="9136" max="9136" customWidth="1" width="27.5703125"/>
    <col min="9137" max="9137" customWidth="1" width="27.5703125"/>
    <col min="9138" max="9138" customWidth="1" width="27.5703125"/>
    <col min="9139" max="9139" customWidth="1" width="27.5703125"/>
    <col min="9140" max="9140" customWidth="1" width="27.5703125"/>
    <col min="9141" max="9141" customWidth="1" width="27.5703125"/>
    <col min="9142" max="9142" customWidth="1" width="27.5703125"/>
    <col min="9143" max="9143" customWidth="1" width="27.5703125"/>
    <col min="9144" max="9144" customWidth="1" width="27.5703125"/>
    <col min="9145" max="9145" customWidth="1" width="27.5703125"/>
    <col min="9146" max="9146" customWidth="1" width="27.5703125"/>
    <col min="9147" max="9147" customWidth="1" width="27.5703125"/>
    <col min="9148" max="9148" customWidth="1" width="27.5703125"/>
    <col min="9149" max="9149" customWidth="1" width="27.5703125"/>
    <col min="9150" max="9150" customWidth="1" width="27.5703125"/>
    <col min="9151" max="9151" customWidth="1" width="27.5703125"/>
    <col min="9152" max="9152" customWidth="1" width="27.5703125"/>
    <col min="9153" max="9153" customWidth="1" width="27.5703125"/>
    <col min="9154" max="9154" customWidth="1" width="27.5703125"/>
    <col min="9155" max="9155" customWidth="1" width="27.5703125"/>
    <col min="9156" max="9156" customWidth="1" width="27.5703125"/>
    <col min="9157" max="9157" customWidth="1" width="27.5703125"/>
    <col min="9158" max="9158" customWidth="1" width="27.5703125"/>
    <col min="9159" max="9159" customWidth="1" width="27.5703125"/>
    <col min="9160" max="9160" customWidth="1" width="27.5703125"/>
    <col min="9161" max="9161" customWidth="1" width="27.5703125"/>
    <col min="9162" max="9162" customWidth="1" width="27.5703125"/>
    <col min="9163" max="9163" customWidth="1" width="27.5703125"/>
    <col min="9164" max="9164" customWidth="1" width="27.5703125"/>
    <col min="9165" max="9165" customWidth="1" width="27.5703125"/>
    <col min="9166" max="9166" customWidth="1" width="27.5703125"/>
    <col min="9167" max="9167" customWidth="1" width="27.5703125"/>
    <col min="9168" max="9168" customWidth="1" width="27.5703125"/>
    <col min="9169" max="9169" customWidth="1" width="27.5703125"/>
    <col min="9170" max="9170" customWidth="1" width="27.5703125"/>
    <col min="9171" max="9171" customWidth="1" width="27.5703125"/>
    <col min="9172" max="9172" customWidth="1" width="27.5703125"/>
    <col min="9173" max="9173" customWidth="1" width="27.5703125"/>
    <col min="9174" max="9174" customWidth="1" width="27.5703125"/>
    <col min="9175" max="9175" customWidth="1" width="27.5703125"/>
    <col min="9176" max="9176" customWidth="1" width="27.5703125"/>
    <col min="9177" max="9177" customWidth="1" width="27.5703125"/>
    <col min="9178" max="9178" customWidth="1" width="27.5703125"/>
    <col min="9179" max="9179" customWidth="1" width="27.5703125"/>
    <col min="9180" max="9180" customWidth="1" width="27.5703125"/>
    <col min="9181" max="9181" customWidth="1" width="27.5703125"/>
    <col min="9182" max="9182" customWidth="1" width="27.5703125"/>
    <col min="9183" max="9183" customWidth="1" width="27.5703125"/>
    <col min="9184" max="9184" customWidth="1" width="27.5703125"/>
    <col min="9185" max="9185" customWidth="1" width="27.5703125"/>
    <col min="9186" max="9186" customWidth="1" width="27.5703125"/>
    <col min="9187" max="9187" customWidth="1" width="27.5703125"/>
    <col min="9188" max="9188" customWidth="1" width="27.5703125"/>
    <col min="9189" max="9189" customWidth="1" width="27.5703125"/>
    <col min="9190" max="9190" customWidth="1" width="27.5703125"/>
    <col min="9191" max="9191" customWidth="1" width="27.5703125"/>
    <col min="9192" max="9192" customWidth="1" width="27.5703125"/>
    <col min="9193" max="9193" customWidth="1" width="27.5703125"/>
    <col min="9194" max="9194" customWidth="1" width="27.5703125"/>
    <col min="9195" max="9195" customWidth="1" width="27.5703125"/>
    <col min="9196" max="9196" customWidth="1" width="27.5703125"/>
    <col min="9197" max="9197" customWidth="1" width="27.5703125"/>
    <col min="9198" max="9198" customWidth="1" width="27.5703125"/>
    <col min="9199" max="9199" customWidth="1" width="27.5703125"/>
    <col min="9200" max="9200" customWidth="1" width="27.5703125"/>
    <col min="9201" max="9201" customWidth="1" width="27.5703125"/>
    <col min="9202" max="9202" customWidth="1" width="27.5703125"/>
    <col min="9203" max="9203" customWidth="1" width="27.5703125"/>
    <col min="9204" max="9204" customWidth="1" width="27.5703125"/>
    <col min="9205" max="9205" customWidth="1" width="27.5703125"/>
    <col min="9206" max="9206" customWidth="1" width="27.5703125"/>
    <col min="9207" max="9207" customWidth="1" width="27.5703125"/>
    <col min="9208" max="9208" customWidth="1" width="27.5703125"/>
    <col min="9209" max="9209" customWidth="1" width="27.5703125"/>
    <col min="9210" max="9210" customWidth="1" width="27.5703125"/>
    <col min="9211" max="9211" customWidth="1" width="27.5703125"/>
    <col min="9212" max="9212" customWidth="1" width="27.5703125"/>
    <col min="9213" max="9213" customWidth="1" width="27.5703125"/>
    <col min="9214" max="9214" customWidth="1" width="27.5703125"/>
    <col min="9215" max="9215" customWidth="1" width="27.5703125"/>
    <col min="9216" max="9216" customWidth="1" width="27.5703125"/>
    <col min="9217" max="9217" customWidth="1" width="27.5703125"/>
    <col min="9218" max="9218" customWidth="1" width="27.5703125"/>
    <col min="9219" max="9219" customWidth="1" width="27.5703125"/>
    <col min="9220" max="9220" customWidth="1" width="27.5703125"/>
    <col min="9221" max="9221" customWidth="1" width="27.5703125"/>
    <col min="9222" max="9222" customWidth="1" width="27.5703125"/>
    <col min="9223" max="9223" customWidth="1" width="27.5703125"/>
    <col min="9224" max="9224" customWidth="1" width="27.5703125"/>
    <col min="9225" max="9225" customWidth="1" width="27.5703125"/>
    <col min="9226" max="9226" customWidth="1" width="27.5703125"/>
    <col min="9227" max="9227" customWidth="1" width="27.5703125"/>
    <col min="9228" max="9228" customWidth="1" width="27.5703125"/>
    <col min="9229" max="9229" customWidth="1" width="27.5703125"/>
    <col min="9230" max="9230" customWidth="1" width="27.5703125"/>
    <col min="9231" max="9231" customWidth="1" width="27.5703125"/>
    <col min="9232" max="9232" customWidth="1" width="27.5703125"/>
    <col min="9233" max="9233" customWidth="1" width="27.5703125"/>
    <col min="9234" max="9234" customWidth="1" width="27.5703125"/>
    <col min="9235" max="9235" customWidth="1" width="27.5703125"/>
    <col min="9236" max="9236" customWidth="1" width="27.5703125"/>
    <col min="9237" max="9237" customWidth="1" width="27.5703125"/>
    <col min="9238" max="9238" customWidth="1" width="27.5703125"/>
    <col min="9239" max="9239" customWidth="1" width="27.5703125"/>
    <col min="9240" max="9240" customWidth="1" width="27.5703125"/>
    <col min="9241" max="9241" customWidth="1" width="27.5703125"/>
    <col min="9242" max="9242" customWidth="1" width="27.5703125"/>
    <col min="9243" max="9243" customWidth="1" width="27.5703125"/>
    <col min="9244" max="9244" customWidth="1" width="27.5703125"/>
    <col min="9245" max="9245" customWidth="1" width="27.5703125"/>
    <col min="9246" max="9246" customWidth="1" width="27.5703125"/>
    <col min="9247" max="9247" customWidth="1" width="27.5703125"/>
    <col min="9248" max="9248" customWidth="1" width="27.5703125"/>
    <col min="9249" max="9249" customWidth="1" width="27.5703125"/>
    <col min="9250" max="9250" customWidth="1" width="27.5703125"/>
    <col min="9251" max="9251" customWidth="1" width="27.5703125"/>
    <col min="9252" max="9252" customWidth="1" width="27.5703125"/>
    <col min="9253" max="9253" customWidth="1" width="27.5703125"/>
    <col min="9254" max="9254" customWidth="1" width="27.5703125"/>
    <col min="9255" max="9255" customWidth="1" width="27.5703125"/>
    <col min="9256" max="9256" customWidth="1" width="27.5703125"/>
    <col min="9257" max="9257" customWidth="1" width="27.5703125"/>
    <col min="9258" max="9258" customWidth="1" width="27.5703125"/>
    <col min="9259" max="9259" customWidth="1" width="27.5703125"/>
    <col min="9260" max="9260" customWidth="1" width="27.5703125"/>
    <col min="9261" max="9261" customWidth="1" width="27.5703125"/>
    <col min="9262" max="9262" customWidth="1" width="27.5703125"/>
    <col min="9263" max="9263" customWidth="1" width="27.5703125"/>
    <col min="9264" max="9264" customWidth="1" width="27.5703125"/>
    <col min="9265" max="9265" customWidth="1" width="27.5703125"/>
    <col min="9266" max="9266" customWidth="1" width="27.5703125"/>
    <col min="9267" max="9267" customWidth="1" width="27.5703125"/>
    <col min="9268" max="9268" customWidth="1" width="27.5703125"/>
    <col min="9269" max="9269" customWidth="1" width="27.5703125"/>
    <col min="9270" max="9270" customWidth="1" width="27.5703125"/>
    <col min="9271" max="9271" customWidth="1" width="27.5703125"/>
    <col min="9272" max="9272" customWidth="1" width="27.5703125"/>
    <col min="9273" max="9273" customWidth="1" width="27.5703125"/>
    <col min="9274" max="9274" customWidth="1" width="27.5703125"/>
    <col min="9275" max="9275" customWidth="1" width="27.5703125"/>
    <col min="9276" max="9276" customWidth="1" width="27.5703125"/>
    <col min="9277" max="9277" customWidth="1" width="27.5703125"/>
    <col min="9278" max="9278" customWidth="1" width="27.5703125"/>
    <col min="9279" max="9279" customWidth="1" width="27.5703125"/>
    <col min="9280" max="9280" customWidth="1" width="27.5703125"/>
    <col min="9281" max="9281" customWidth="1" width="27.5703125"/>
    <col min="9282" max="9282" customWidth="1" width="27.5703125"/>
    <col min="9283" max="9283" customWidth="1" width="27.5703125"/>
    <col min="9284" max="9284" customWidth="1" width="27.5703125"/>
    <col min="9285" max="9285" customWidth="1" width="27.5703125"/>
    <col min="9286" max="9286" customWidth="1" width="27.5703125"/>
    <col min="9287" max="9287" customWidth="1" width="27.5703125"/>
    <col min="9288" max="9288" customWidth="1" width="27.5703125"/>
    <col min="9289" max="9289" customWidth="1" width="27.5703125"/>
    <col min="9290" max="9290" customWidth="1" width="27.5703125"/>
    <col min="9291" max="9291" customWidth="1" width="27.5703125"/>
    <col min="9292" max="9292" customWidth="1" width="27.5703125"/>
    <col min="9293" max="9293" customWidth="1" width="27.5703125"/>
    <col min="9294" max="9294" customWidth="1" width="27.5703125"/>
    <col min="9295" max="9295" customWidth="1" width="27.5703125"/>
    <col min="9296" max="9296" customWidth="1" width="27.5703125"/>
    <col min="9297" max="9297" customWidth="1" width="27.5703125"/>
    <col min="9298" max="9298" customWidth="1" width="27.5703125"/>
    <col min="9299" max="9299" customWidth="1" width="27.5703125"/>
    <col min="9300" max="9300" customWidth="1" width="27.5703125"/>
    <col min="9301" max="9301" customWidth="1" width="27.5703125"/>
    <col min="9302" max="9302" customWidth="1" width="27.5703125"/>
    <col min="9303" max="9303" customWidth="1" width="27.5703125"/>
    <col min="9304" max="9304" customWidth="1" width="27.5703125"/>
    <col min="9305" max="9305" customWidth="1" width="27.5703125"/>
    <col min="9306" max="9306" customWidth="1" width="27.5703125"/>
    <col min="9307" max="9307" customWidth="1" width="27.5703125"/>
    <col min="9308" max="9308" customWidth="1" width="27.5703125"/>
    <col min="9309" max="9309" customWidth="1" width="27.5703125"/>
    <col min="9310" max="9310" customWidth="1" width="27.5703125"/>
    <col min="9311" max="9311" customWidth="1" width="27.5703125"/>
    <col min="9312" max="9312" customWidth="1" width="27.5703125"/>
    <col min="9313" max="9313" customWidth="1" width="27.5703125"/>
    <col min="9314" max="9314" customWidth="1" width="27.5703125"/>
    <col min="9315" max="9315" customWidth="1" width="27.5703125"/>
    <col min="9316" max="9316" customWidth="1" width="27.5703125"/>
    <col min="9317" max="9317" customWidth="1" width="27.5703125"/>
    <col min="9318" max="9318" customWidth="1" width="27.5703125"/>
    <col min="9319" max="9319" customWidth="1" width="27.5703125"/>
    <col min="9320" max="9320" customWidth="1" width="27.5703125"/>
    <col min="9321" max="9321" customWidth="1" width="27.5703125"/>
    <col min="9322" max="9322" customWidth="1" width="27.5703125"/>
    <col min="9323" max="9323" customWidth="1" width="27.5703125"/>
    <col min="9324" max="9324" customWidth="1" width="27.5703125"/>
    <col min="9325" max="9325" customWidth="1" width="27.5703125"/>
    <col min="9326" max="9326" customWidth="1" width="27.5703125"/>
    <col min="9327" max="9327" customWidth="1" width="27.5703125"/>
    <col min="9328" max="9328" customWidth="1" width="27.5703125"/>
    <col min="9329" max="9329" customWidth="1" width="27.5703125"/>
    <col min="9330" max="9330" customWidth="1" width="27.5703125"/>
    <col min="9331" max="9331" customWidth="1" width="27.5703125"/>
    <col min="9332" max="9332" customWidth="1" width="27.5703125"/>
    <col min="9333" max="9333" customWidth="1" width="27.5703125"/>
    <col min="9334" max="9334" customWidth="1" width="27.5703125"/>
    <col min="9335" max="9335" customWidth="1" width="27.5703125"/>
    <col min="9336" max="9336" customWidth="1" width="27.5703125"/>
    <col min="9337" max="9337" customWidth="1" width="27.5703125"/>
    <col min="9338" max="9338" customWidth="1" width="27.5703125"/>
    <col min="9339" max="9339" customWidth="1" width="27.5703125"/>
    <col min="9340" max="9340" customWidth="1" width="27.5703125"/>
    <col min="9341" max="9341" customWidth="1" width="27.5703125"/>
    <col min="9342" max="9342" customWidth="1" width="27.5703125"/>
    <col min="9343" max="9343" customWidth="1" width="27.5703125"/>
    <col min="9344" max="9344" customWidth="1" width="27.5703125"/>
    <col min="9345" max="9345" customWidth="1" width="27.5703125"/>
    <col min="9346" max="9346" customWidth="1" width="27.5703125"/>
    <col min="9347" max="9347" customWidth="1" width="27.5703125"/>
    <col min="9348" max="9348" customWidth="1" width="27.5703125"/>
    <col min="9349" max="9349" customWidth="1" width="27.5703125"/>
    <col min="9350" max="9350" customWidth="1" width="27.5703125"/>
    <col min="9351" max="9351" customWidth="1" width="27.5703125"/>
    <col min="9352" max="9352" customWidth="1" width="27.5703125"/>
    <col min="9353" max="9353" customWidth="1" width="27.5703125"/>
    <col min="9354" max="9354" customWidth="1" width="27.5703125"/>
    <col min="9355" max="9355" customWidth="1" width="27.5703125"/>
    <col min="9356" max="9356" customWidth="1" width="27.5703125"/>
    <col min="9357" max="9357" customWidth="1" width="27.5703125"/>
    <col min="9358" max="9358" customWidth="1" width="27.5703125"/>
    <col min="9359" max="9359" customWidth="1" width="27.5703125"/>
    <col min="9360" max="9360" customWidth="1" width="27.5703125"/>
    <col min="9361" max="9361" customWidth="1" width="27.5703125"/>
    <col min="9362" max="9362" customWidth="1" width="27.5703125"/>
    <col min="9363" max="9363" customWidth="1" width="27.5703125"/>
    <col min="9364" max="9364" customWidth="1" width="27.5703125"/>
    <col min="9365" max="9365" customWidth="1" width="27.5703125"/>
    <col min="9366" max="9366" customWidth="1" width="27.5703125"/>
    <col min="9367" max="9367" customWidth="1" width="27.5703125"/>
    <col min="9368" max="9368" customWidth="1" width="27.5703125"/>
    <col min="9369" max="9369" customWidth="1" width="27.5703125"/>
    <col min="9370" max="9370" customWidth="1" width="27.5703125"/>
    <col min="9371" max="9371" customWidth="1" width="27.5703125"/>
    <col min="9372" max="9372" customWidth="1" width="27.5703125"/>
    <col min="9373" max="9373" customWidth="1" width="27.5703125"/>
    <col min="9374" max="9374" customWidth="1" width="27.5703125"/>
    <col min="9375" max="9375" customWidth="1" width="27.5703125"/>
    <col min="9376" max="9376" customWidth="1" width="27.5703125"/>
    <col min="9377" max="9377" customWidth="1" width="27.5703125"/>
    <col min="9378" max="9378" customWidth="1" width="27.5703125"/>
    <col min="9379" max="9379" customWidth="1" width="27.5703125"/>
    <col min="9380" max="9380" customWidth="1" width="27.5703125"/>
    <col min="9381" max="9381" customWidth="1" width="27.5703125"/>
    <col min="9382" max="9382" customWidth="1" width="27.5703125"/>
    <col min="9383" max="9383" customWidth="1" width="27.5703125"/>
    <col min="9384" max="9384" customWidth="1" width="27.5703125"/>
    <col min="9385" max="9385" customWidth="1" width="27.5703125"/>
    <col min="9386" max="9386" customWidth="1" width="27.5703125"/>
    <col min="9387" max="9387" customWidth="1" width="27.5703125"/>
    <col min="9388" max="9388" customWidth="1" width="27.5703125"/>
    <col min="9389" max="9389" customWidth="1" width="27.5703125"/>
    <col min="9390" max="9390" customWidth="1" width="27.5703125"/>
    <col min="9391" max="9391" customWidth="1" width="27.5703125"/>
    <col min="9392" max="9392" customWidth="1" width="27.5703125"/>
    <col min="9393" max="9393" customWidth="1" width="27.5703125"/>
    <col min="9394" max="9394" customWidth="1" width="27.5703125"/>
    <col min="9395" max="9395" customWidth="1" width="27.5703125"/>
    <col min="9396" max="9396" customWidth="1" width="27.5703125"/>
    <col min="9397" max="9397" customWidth="1" width="27.5703125"/>
    <col min="9398" max="9398" customWidth="1" width="27.5703125"/>
    <col min="9399" max="9399" customWidth="1" width="27.5703125"/>
    <col min="9400" max="9400" customWidth="1" width="27.5703125"/>
    <col min="9401" max="9401" customWidth="1" width="27.5703125"/>
    <col min="9402" max="9402" customWidth="1" width="27.5703125"/>
    <col min="9403" max="9403" customWidth="1" width="27.5703125"/>
    <col min="9404" max="9404" customWidth="1" width="27.5703125"/>
    <col min="9405" max="9405" customWidth="1" width="27.5703125"/>
    <col min="9406" max="9406" customWidth="1" width="27.5703125"/>
    <col min="9407" max="9407" customWidth="1" width="27.5703125"/>
    <col min="9408" max="9408" customWidth="1" width="27.5703125"/>
    <col min="9409" max="9409" customWidth="1" width="27.5703125"/>
    <col min="9410" max="9410" customWidth="1" width="27.5703125"/>
    <col min="9411" max="9411" customWidth="1" width="27.5703125"/>
    <col min="9412" max="9412" customWidth="1" width="27.5703125"/>
    <col min="9413" max="9413" customWidth="1" width="27.5703125"/>
    <col min="9414" max="9414" customWidth="1" width="27.5703125"/>
    <col min="9415" max="9415" customWidth="1" width="27.5703125"/>
    <col min="9416" max="9416" customWidth="1" width="27.5703125"/>
    <col min="9417" max="9417" customWidth="1" width="27.5703125"/>
    <col min="9418" max="9418" customWidth="1" width="27.5703125"/>
    <col min="9419" max="9419" customWidth="1" width="27.5703125"/>
    <col min="9420" max="9420" customWidth="1" width="27.5703125"/>
    <col min="9421" max="9421" customWidth="1" width="27.5703125"/>
    <col min="9422" max="9422" customWidth="1" width="27.5703125"/>
    <col min="9423" max="9423" customWidth="1" width="27.5703125"/>
    <col min="9424" max="9424" customWidth="1" width="27.5703125"/>
    <col min="9425" max="9425" customWidth="1" width="27.5703125"/>
    <col min="9426" max="9426" customWidth="1" width="27.5703125"/>
    <col min="9427" max="9427" customWidth="1" width="27.5703125"/>
    <col min="9428" max="9428" customWidth="1" width="27.5703125"/>
    <col min="9429" max="9429" customWidth="1" width="27.5703125"/>
    <col min="9430" max="9430" customWidth="1" width="27.5703125"/>
    <col min="9431" max="9431" customWidth="1" width="27.5703125"/>
    <col min="9432" max="9432" customWidth="1" width="27.5703125"/>
    <col min="9433" max="9433" customWidth="1" width="27.5703125"/>
    <col min="9434" max="9434" customWidth="1" width="27.5703125"/>
    <col min="9435" max="9435" customWidth="1" width="27.5703125"/>
    <col min="9436" max="9436" customWidth="1" width="27.5703125"/>
    <col min="9437" max="9437" customWidth="1" width="27.5703125"/>
    <col min="9438" max="9438" customWidth="1" width="27.5703125"/>
    <col min="9439" max="9439" customWidth="1" width="27.5703125"/>
    <col min="9440" max="9440" customWidth="1" width="27.5703125"/>
    <col min="9441" max="9441" customWidth="1" width="27.5703125"/>
    <col min="9442" max="9442" customWidth="1" width="27.5703125"/>
    <col min="9443" max="9443" customWidth="1" width="27.5703125"/>
    <col min="9444" max="9444" customWidth="1" width="27.5703125"/>
    <col min="9445" max="9445" customWidth="1" width="27.5703125"/>
    <col min="9446" max="9446" customWidth="1" width="27.5703125"/>
    <col min="9447" max="9447" customWidth="1" width="27.5703125"/>
    <col min="9448" max="9448" customWidth="1" width="27.5703125"/>
    <col min="9449" max="9449" customWidth="1" width="27.5703125"/>
    <col min="9450" max="9450" customWidth="1" width="27.5703125"/>
    <col min="9451" max="9451" customWidth="1" width="27.5703125"/>
    <col min="9452" max="9452" customWidth="1" width="27.5703125"/>
    <col min="9453" max="9453" customWidth="1" width="27.5703125"/>
    <col min="9454" max="9454" customWidth="1" width="27.5703125"/>
    <col min="9455" max="9455" customWidth="1" width="27.5703125"/>
    <col min="9456" max="9456" customWidth="1" width="27.5703125"/>
    <col min="9457" max="9457" customWidth="1" width="27.5703125"/>
    <col min="9458" max="9458" customWidth="1" width="27.5703125"/>
    <col min="9459" max="9459" customWidth="1" width="27.5703125"/>
    <col min="9460" max="9460" customWidth="1" width="27.5703125"/>
    <col min="9461" max="9461" customWidth="1" width="27.5703125"/>
    <col min="9462" max="9462" customWidth="1" width="27.5703125"/>
    <col min="9463" max="9463" customWidth="1" width="27.5703125"/>
    <col min="9464" max="9464" customWidth="1" width="27.5703125"/>
    <col min="9465" max="9465" customWidth="1" width="27.5703125"/>
    <col min="9466" max="9466" customWidth="1" width="27.5703125"/>
    <col min="9467" max="9467" customWidth="1" width="27.5703125"/>
    <col min="9468" max="9468" customWidth="1" width="27.5703125"/>
    <col min="9469" max="9469" customWidth="1" width="27.5703125"/>
    <col min="9470" max="9470" customWidth="1" width="27.5703125"/>
    <col min="9471" max="9471" customWidth="1" width="27.5703125"/>
    <col min="9472" max="9472" customWidth="1" width="27.5703125"/>
    <col min="9473" max="9473" customWidth="1" width="27.5703125"/>
    <col min="9474" max="9474" customWidth="1" width="27.5703125"/>
    <col min="9475" max="9475" customWidth="1" width="27.5703125"/>
    <col min="9476" max="9476" customWidth="1" width="27.5703125"/>
    <col min="9477" max="9477" customWidth="1" width="27.5703125"/>
    <col min="9478" max="9478" customWidth="1" width="27.5703125"/>
    <col min="9479" max="9479" customWidth="1" width="27.5703125"/>
    <col min="9480" max="9480" customWidth="1" width="27.5703125"/>
    <col min="9481" max="9481" customWidth="1" width="27.5703125"/>
    <col min="9482" max="9482" customWidth="1" width="27.5703125"/>
    <col min="9483" max="9483" customWidth="1" width="27.5703125"/>
    <col min="9484" max="9484" customWidth="1" width="27.5703125"/>
    <col min="9485" max="9485" customWidth="1" width="27.5703125"/>
    <col min="9486" max="9486" customWidth="1" width="27.5703125"/>
    <col min="9487" max="9487" customWidth="1" width="27.5703125"/>
    <col min="9488" max="9488" customWidth="1" width="27.5703125"/>
    <col min="9489" max="9489" customWidth="1" width="27.5703125"/>
    <col min="9490" max="9490" customWidth="1" width="27.5703125"/>
    <col min="9491" max="9491" customWidth="1" width="27.5703125"/>
    <col min="9492" max="9492" customWidth="1" width="27.5703125"/>
    <col min="9493" max="9493" customWidth="1" width="27.5703125"/>
    <col min="9494" max="9494" customWidth="1" width="27.5703125"/>
    <col min="9495" max="9495" customWidth="1" width="27.5703125"/>
    <col min="9496" max="9496" customWidth="1" width="27.5703125"/>
    <col min="9497" max="9497" customWidth="1" width="27.5703125"/>
    <col min="9498" max="9498" customWidth="1" width="27.5703125"/>
    <col min="9499" max="9499" customWidth="1" width="27.5703125"/>
    <col min="9500" max="9500" customWidth="1" width="27.5703125"/>
    <col min="9501" max="9501" customWidth="1" width="27.5703125"/>
    <col min="9502" max="9502" customWidth="1" width="27.5703125"/>
    <col min="9503" max="9503" customWidth="1" width="27.5703125"/>
    <col min="9504" max="9504" customWidth="1" width="27.5703125"/>
    <col min="9505" max="9505" customWidth="1" width="27.5703125"/>
    <col min="9506" max="9506" customWidth="1" width="27.5703125"/>
    <col min="9507" max="9507" customWidth="1" width="27.5703125"/>
    <col min="9508" max="9508" customWidth="1" width="27.5703125"/>
    <col min="9509" max="9509" customWidth="1" width="27.5703125"/>
    <col min="9510" max="9510" customWidth="1" width="27.5703125"/>
    <col min="9511" max="9511" customWidth="1" width="27.5703125"/>
    <col min="9512" max="9512" customWidth="1" width="27.5703125"/>
    <col min="9513" max="9513" customWidth="1" width="27.5703125"/>
    <col min="9514" max="9514" customWidth="1" width="27.5703125"/>
    <col min="9515" max="9515" customWidth="1" width="27.5703125"/>
    <col min="9516" max="9516" customWidth="1" width="27.5703125"/>
    <col min="9517" max="9517" customWidth="1" width="27.5703125"/>
    <col min="9518" max="9518" customWidth="1" width="27.5703125"/>
    <col min="9519" max="9519" customWidth="1" width="27.5703125"/>
    <col min="9520" max="9520" customWidth="1" width="27.5703125"/>
    <col min="9521" max="9521" customWidth="1" width="27.5703125"/>
    <col min="9522" max="9522" customWidth="1" width="27.5703125"/>
    <col min="9523" max="9523" customWidth="1" width="27.5703125"/>
    <col min="9524" max="9524" customWidth="1" width="27.5703125"/>
    <col min="9525" max="9525" customWidth="1" width="27.5703125"/>
    <col min="9526" max="9526" customWidth="1" width="27.5703125"/>
    <col min="9527" max="9527" customWidth="1" width="27.5703125"/>
    <col min="9528" max="9528" customWidth="1" width="27.5703125"/>
    <col min="9529" max="9529" customWidth="1" width="27.5703125"/>
    <col min="9530" max="9530" customWidth="1" width="27.5703125"/>
    <col min="9531" max="9531" customWidth="1" width="27.5703125"/>
    <col min="9532" max="9532" customWidth="1" width="27.5703125"/>
    <col min="9533" max="9533" customWidth="1" width="27.5703125"/>
    <col min="9534" max="9534" customWidth="1" width="27.5703125"/>
    <col min="9535" max="9535" customWidth="1" width="27.5703125"/>
    <col min="9536" max="9536" customWidth="1" width="27.5703125"/>
    <col min="9537" max="9537" customWidth="1" width="27.5703125"/>
    <col min="9538" max="9538" customWidth="1" width="27.5703125"/>
    <col min="9539" max="9539" customWidth="1" width="27.5703125"/>
    <col min="9540" max="9540" customWidth="1" width="27.5703125"/>
    <col min="9541" max="9541" customWidth="1" width="27.5703125"/>
    <col min="9542" max="9542" customWidth="1" width="27.5703125"/>
    <col min="9543" max="9543" customWidth="1" width="27.5703125"/>
    <col min="9544" max="9544" customWidth="1" width="27.5703125"/>
    <col min="9545" max="9545" customWidth="1" width="27.5703125"/>
    <col min="9546" max="9546" customWidth="1" width="27.5703125"/>
    <col min="9547" max="9547" customWidth="1" width="27.5703125"/>
    <col min="9548" max="9548" customWidth="1" width="27.5703125"/>
    <col min="9549" max="9549" customWidth="1" width="27.5703125"/>
    <col min="9550" max="9550" customWidth="1" width="27.5703125"/>
    <col min="9551" max="9551" customWidth="1" width="27.5703125"/>
    <col min="9552" max="9552" customWidth="1" width="27.5703125"/>
    <col min="9553" max="9553" customWidth="1" width="27.5703125"/>
    <col min="9554" max="9554" customWidth="1" width="27.5703125"/>
    <col min="9555" max="9555" customWidth="1" width="27.5703125"/>
    <col min="9556" max="9556" customWidth="1" width="27.5703125"/>
    <col min="9557" max="9557" customWidth="1" width="27.5703125"/>
    <col min="9558" max="9558" customWidth="1" width="27.5703125"/>
    <col min="9559" max="9559" customWidth="1" width="27.5703125"/>
    <col min="9560" max="9560" customWidth="1" width="27.5703125"/>
    <col min="9561" max="9561" customWidth="1" width="27.5703125"/>
    <col min="9562" max="9562" customWidth="1" width="27.5703125"/>
    <col min="9563" max="9563" customWidth="1" width="27.5703125"/>
    <col min="9564" max="9564" customWidth="1" width="27.5703125"/>
    <col min="9565" max="9565" customWidth="1" width="27.5703125"/>
    <col min="9566" max="9566" customWidth="1" width="27.5703125"/>
    <col min="9567" max="9567" customWidth="1" width="27.5703125"/>
    <col min="9568" max="9568" customWidth="1" width="27.5703125"/>
    <col min="9569" max="9569" customWidth="1" width="27.5703125"/>
    <col min="9570" max="9570" customWidth="1" width="27.5703125"/>
    <col min="9571" max="9571" customWidth="1" width="27.5703125"/>
    <col min="9572" max="9572" customWidth="1" width="27.5703125"/>
    <col min="9573" max="9573" customWidth="1" width="27.5703125"/>
    <col min="9574" max="9574" customWidth="1" width="27.5703125"/>
    <col min="9575" max="9575" customWidth="1" width="27.5703125"/>
    <col min="9576" max="9576" customWidth="1" width="27.5703125"/>
    <col min="9577" max="9577" customWidth="1" width="27.5703125"/>
    <col min="9578" max="9578" customWidth="1" width="27.5703125"/>
    <col min="9579" max="9579" customWidth="1" width="27.5703125"/>
    <col min="9580" max="9580" customWidth="1" width="27.5703125"/>
    <col min="9581" max="9581" customWidth="1" width="27.5703125"/>
    <col min="9582" max="9582" customWidth="1" width="27.5703125"/>
    <col min="9583" max="9583" customWidth="1" width="27.5703125"/>
    <col min="9584" max="9584" customWidth="1" width="27.5703125"/>
    <col min="9585" max="9585" customWidth="1" width="27.5703125"/>
    <col min="9586" max="9586" customWidth="1" width="27.5703125"/>
    <col min="9587" max="9587" customWidth="1" width="27.5703125"/>
    <col min="9588" max="9588" customWidth="1" width="27.5703125"/>
    <col min="9589" max="9589" customWidth="1" width="27.5703125"/>
    <col min="9590" max="9590" customWidth="1" width="27.5703125"/>
    <col min="9591" max="9591" customWidth="1" width="27.5703125"/>
    <col min="9592" max="9592" customWidth="1" width="27.5703125"/>
    <col min="9593" max="9593" customWidth="1" width="27.5703125"/>
    <col min="9594" max="9594" customWidth="1" width="27.5703125"/>
    <col min="9595" max="9595" customWidth="1" width="27.5703125"/>
    <col min="9596" max="9596" customWidth="1" width="27.5703125"/>
    <col min="9597" max="9597" customWidth="1" width="27.5703125"/>
    <col min="9598" max="9598" customWidth="1" width="27.5703125"/>
    <col min="9599" max="9599" customWidth="1" width="27.5703125"/>
    <col min="9600" max="9600" customWidth="1" width="27.5703125"/>
    <col min="9601" max="9601" customWidth="1" width="27.5703125"/>
    <col min="9602" max="9602" customWidth="1" width="27.5703125"/>
    <col min="9603" max="9603" customWidth="1" width="27.5703125"/>
    <col min="9604" max="9604" customWidth="1" width="27.5703125"/>
    <col min="9605" max="9605" customWidth="1" width="27.5703125"/>
    <col min="9606" max="9606" customWidth="1" width="27.5703125"/>
    <col min="9607" max="9607" customWidth="1" width="27.5703125"/>
    <col min="9608" max="9608" customWidth="1" width="27.5703125"/>
    <col min="9609" max="9609" customWidth="1" width="27.5703125"/>
    <col min="9610" max="9610" customWidth="1" width="27.5703125"/>
    <col min="9611" max="9611" customWidth="1" width="27.5703125"/>
    <col min="9612" max="9612" customWidth="1" width="27.5703125"/>
    <col min="9613" max="9613" customWidth="1" width="27.5703125"/>
    <col min="9614" max="9614" customWidth="1" width="27.5703125"/>
    <col min="9615" max="9615" customWidth="1" width="27.5703125"/>
    <col min="9616" max="9616" customWidth="1" width="27.5703125"/>
    <col min="9617" max="9617" customWidth="1" width="27.5703125"/>
    <col min="9618" max="9618" customWidth="1" width="27.5703125"/>
    <col min="9619" max="9619" customWidth="1" width="27.5703125"/>
    <col min="9620" max="9620" customWidth="1" width="27.5703125"/>
    <col min="9621" max="9621" customWidth="1" width="27.5703125"/>
    <col min="9622" max="9622" customWidth="1" width="27.5703125"/>
    <col min="9623" max="9623" customWidth="1" width="27.5703125"/>
    <col min="9624" max="9624" customWidth="1" width="27.5703125"/>
    <col min="9625" max="9625" customWidth="1" width="27.5703125"/>
    <col min="9626" max="9626" customWidth="1" width="27.5703125"/>
    <col min="9627" max="9627" customWidth="1" width="27.5703125"/>
    <col min="9628" max="9628" customWidth="1" width="27.5703125"/>
    <col min="9629" max="9629" customWidth="1" width="27.5703125"/>
    <col min="9630" max="9630" customWidth="1" width="27.5703125"/>
    <col min="9631" max="9631" customWidth="1" width="27.5703125"/>
    <col min="9632" max="9632" customWidth="1" width="27.5703125"/>
    <col min="9633" max="9633" customWidth="1" width="27.5703125"/>
    <col min="9634" max="9634" customWidth="1" width="27.5703125"/>
    <col min="9635" max="9635" customWidth="1" width="27.5703125"/>
    <col min="9636" max="9636" customWidth="1" width="27.5703125"/>
    <col min="9637" max="9637" customWidth="1" width="27.5703125"/>
    <col min="9638" max="9638" customWidth="1" width="27.5703125"/>
    <col min="9639" max="9639" customWidth="1" width="27.5703125"/>
    <col min="9640" max="9640" customWidth="1" width="27.5703125"/>
    <col min="9641" max="9641" customWidth="1" width="27.5703125"/>
    <col min="9642" max="9642" customWidth="1" width="27.5703125"/>
    <col min="9643" max="9643" customWidth="1" width="27.5703125"/>
    <col min="9644" max="9644" customWidth="1" width="27.5703125"/>
    <col min="9645" max="9645" customWidth="1" width="27.5703125"/>
    <col min="9646" max="9646" customWidth="1" width="27.5703125"/>
    <col min="9647" max="9647" customWidth="1" width="27.5703125"/>
    <col min="9648" max="9648" customWidth="1" width="27.5703125"/>
    <col min="9649" max="9649" customWidth="1" width="27.5703125"/>
    <col min="9650" max="9650" customWidth="1" width="27.5703125"/>
    <col min="9651" max="9651" customWidth="1" width="27.5703125"/>
    <col min="9652" max="9652" customWidth="1" width="27.5703125"/>
    <col min="9653" max="9653" customWidth="1" width="27.5703125"/>
    <col min="9654" max="9654" customWidth="1" width="27.5703125"/>
    <col min="9655" max="9655" customWidth="1" width="27.5703125"/>
    <col min="9656" max="9656" customWidth="1" width="27.5703125"/>
    <col min="9657" max="9657" customWidth="1" width="27.5703125"/>
    <col min="9658" max="9658" customWidth="1" width="27.5703125"/>
    <col min="9659" max="9659" customWidth="1" width="27.5703125"/>
    <col min="9660" max="9660" customWidth="1" width="27.5703125"/>
    <col min="9661" max="9661" customWidth="1" width="27.5703125"/>
    <col min="9662" max="9662" customWidth="1" width="27.5703125"/>
    <col min="9663" max="9663" customWidth="1" width="27.5703125"/>
    <col min="9664" max="9664" customWidth="1" width="27.5703125"/>
    <col min="9665" max="9665" customWidth="1" width="27.5703125"/>
    <col min="9666" max="9666" customWidth="1" width="27.5703125"/>
    <col min="9667" max="9667" customWidth="1" width="27.5703125"/>
    <col min="9668" max="9668" customWidth="1" width="27.5703125"/>
    <col min="9669" max="9669" customWidth="1" width="27.5703125"/>
    <col min="9670" max="9670" customWidth="1" width="27.5703125"/>
    <col min="9671" max="9671" customWidth="1" width="27.5703125"/>
    <col min="9672" max="9672" customWidth="1" width="27.5703125"/>
    <col min="9673" max="9673" customWidth="1" width="27.5703125"/>
    <col min="9674" max="9674" customWidth="1" width="27.5703125"/>
    <col min="9675" max="9675" customWidth="1" width="27.5703125"/>
    <col min="9676" max="9676" customWidth="1" width="27.5703125"/>
    <col min="9677" max="9677" customWidth="1" width="27.5703125"/>
    <col min="9678" max="9678" customWidth="1" width="27.5703125"/>
    <col min="9679" max="9679" customWidth="1" width="27.5703125"/>
    <col min="9680" max="9680" customWidth="1" width="27.5703125"/>
    <col min="9681" max="9681" customWidth="1" width="27.5703125"/>
    <col min="9682" max="9682" customWidth="1" width="27.5703125"/>
    <col min="9683" max="9683" customWidth="1" width="27.5703125"/>
    <col min="9684" max="9684" customWidth="1" width="27.5703125"/>
    <col min="9685" max="9685" customWidth="1" width="27.5703125"/>
    <col min="9686" max="9686" customWidth="1" width="27.5703125"/>
    <col min="9687" max="9687" customWidth="1" width="27.5703125"/>
    <col min="9688" max="9688" customWidth="1" width="27.5703125"/>
    <col min="9689" max="9689" customWidth="1" width="27.5703125"/>
    <col min="9690" max="9690" customWidth="1" width="27.5703125"/>
    <col min="9691" max="9691" customWidth="1" width="27.5703125"/>
    <col min="9692" max="9692" customWidth="1" width="27.5703125"/>
    <col min="9693" max="9693" customWidth="1" width="27.5703125"/>
    <col min="9694" max="9694" customWidth="1" width="27.5703125"/>
    <col min="9695" max="9695" customWidth="1" width="27.5703125"/>
    <col min="9696" max="9696" customWidth="1" width="27.5703125"/>
    <col min="9697" max="9697" customWidth="1" width="27.5703125"/>
    <col min="9698" max="9698" customWidth="1" width="27.5703125"/>
    <col min="9699" max="9699" customWidth="1" width="27.5703125"/>
    <col min="9700" max="9700" customWidth="1" width="27.5703125"/>
    <col min="9701" max="9701" customWidth="1" width="27.5703125"/>
    <col min="9702" max="9702" customWidth="1" width="27.5703125"/>
    <col min="9703" max="9703" customWidth="1" width="27.5703125"/>
    <col min="9704" max="9704" customWidth="1" width="27.5703125"/>
    <col min="9705" max="9705" customWidth="1" width="27.5703125"/>
    <col min="9706" max="9706" customWidth="1" width="27.5703125"/>
    <col min="9707" max="9707" customWidth="1" width="27.5703125"/>
    <col min="9708" max="9708" customWidth="1" width="27.5703125"/>
    <col min="9709" max="9709" customWidth="1" width="27.5703125"/>
    <col min="9710" max="9710" customWidth="1" width="27.5703125"/>
    <col min="9711" max="9711" customWidth="1" width="27.5703125"/>
    <col min="9712" max="9712" customWidth="1" width="27.5703125"/>
    <col min="9713" max="9713" customWidth="1" width="27.5703125"/>
    <col min="9714" max="9714" customWidth="1" width="27.5703125"/>
    <col min="9715" max="9715" customWidth="1" width="27.5703125"/>
    <col min="9716" max="9716" customWidth="1" width="27.5703125"/>
    <col min="9717" max="9717" customWidth="1" width="27.5703125"/>
    <col min="9718" max="9718" customWidth="1" width="27.5703125"/>
    <col min="9719" max="9719" customWidth="1" width="27.5703125"/>
    <col min="9720" max="9720" customWidth="1" width="27.5703125"/>
    <col min="9721" max="9721" customWidth="1" width="27.5703125"/>
    <col min="9722" max="9722" customWidth="1" width="27.5703125"/>
    <col min="9723" max="9723" customWidth="1" width="27.5703125"/>
    <col min="9724" max="9724" customWidth="1" width="27.5703125"/>
    <col min="9725" max="9725" customWidth="1" width="27.5703125"/>
    <col min="9726" max="9726" customWidth="1" width="27.5703125"/>
    <col min="9727" max="9727" customWidth="1" width="27.5703125"/>
    <col min="9728" max="9728" customWidth="1" width="27.5703125"/>
    <col min="9729" max="9729" customWidth="1" width="27.5703125"/>
    <col min="9730" max="9730" customWidth="1" width="27.5703125"/>
    <col min="9731" max="9731" customWidth="1" width="27.5703125"/>
    <col min="9732" max="9732" customWidth="1" width="27.5703125"/>
    <col min="9733" max="9733" customWidth="1" width="27.5703125"/>
    <col min="9734" max="9734" customWidth="1" width="27.5703125"/>
    <col min="9735" max="9735" customWidth="1" width="27.5703125"/>
    <col min="9736" max="9736" customWidth="1" width="27.5703125"/>
    <col min="9737" max="9737" customWidth="1" width="27.5703125"/>
    <col min="9738" max="9738" customWidth="1" width="27.5703125"/>
    <col min="9739" max="9739" customWidth="1" width="27.5703125"/>
    <col min="9740" max="9740" customWidth="1" width="27.5703125"/>
    <col min="9741" max="9741" customWidth="1" width="27.5703125"/>
    <col min="9742" max="9742" customWidth="1" width="27.5703125"/>
    <col min="9743" max="9743" customWidth="1" width="27.5703125"/>
    <col min="9744" max="9744" customWidth="1" width="27.5703125"/>
    <col min="9745" max="9745" customWidth="1" width="27.5703125"/>
    <col min="9746" max="9746" customWidth="1" width="27.5703125"/>
    <col min="9747" max="9747" customWidth="1" width="27.5703125"/>
    <col min="9748" max="9748" customWidth="1" width="27.5703125"/>
    <col min="9749" max="9749" customWidth="1" width="27.5703125"/>
    <col min="9750" max="9750" customWidth="1" width="27.5703125"/>
    <col min="9751" max="9751" customWidth="1" width="27.5703125"/>
    <col min="9752" max="9752" customWidth="1" width="27.5703125"/>
    <col min="9753" max="9753" customWidth="1" width="27.5703125"/>
    <col min="9754" max="9754" customWidth="1" width="27.5703125"/>
    <col min="9755" max="9755" customWidth="1" width="27.5703125"/>
    <col min="9756" max="9756" customWidth="1" width="27.5703125"/>
    <col min="9757" max="9757" customWidth="1" width="27.5703125"/>
    <col min="9758" max="9758" customWidth="1" width="27.5703125"/>
    <col min="9759" max="9759" customWidth="1" width="27.5703125"/>
    <col min="9760" max="9760" customWidth="1" width="27.5703125"/>
    <col min="9761" max="9761" customWidth="1" width="27.5703125"/>
    <col min="9762" max="9762" customWidth="1" width="27.5703125"/>
    <col min="9763" max="9763" customWidth="1" width="27.5703125"/>
    <col min="9764" max="9764" customWidth="1" width="27.5703125"/>
    <col min="9765" max="9765" customWidth="1" width="27.5703125"/>
    <col min="9766" max="9766" customWidth="1" width="27.5703125"/>
    <col min="9767" max="9767" customWidth="1" width="27.5703125"/>
    <col min="9768" max="9768" customWidth="1" width="27.5703125"/>
    <col min="9769" max="9769" customWidth="1" width="27.5703125"/>
    <col min="9770" max="9770" customWidth="1" width="27.5703125"/>
    <col min="9771" max="9771" customWidth="1" width="27.5703125"/>
    <col min="9772" max="9772" customWidth="1" width="27.5703125"/>
    <col min="9773" max="9773" customWidth="1" width="27.5703125"/>
    <col min="9774" max="9774" customWidth="1" width="27.5703125"/>
    <col min="9775" max="9775" customWidth="1" width="27.5703125"/>
    <col min="9776" max="9776" customWidth="1" width="27.5703125"/>
    <col min="9777" max="9777" customWidth="1" width="27.5703125"/>
    <col min="9778" max="9778" customWidth="1" width="27.5703125"/>
    <col min="9779" max="9779" customWidth="1" width="27.5703125"/>
    <col min="9780" max="9780" customWidth="1" width="27.5703125"/>
    <col min="9781" max="9781" customWidth="1" width="27.5703125"/>
    <col min="9782" max="9782" customWidth="1" width="27.5703125"/>
    <col min="9783" max="9783" customWidth="1" width="27.5703125"/>
    <col min="9784" max="9784" customWidth="1" width="27.5703125"/>
    <col min="9785" max="9785" customWidth="1" width="27.5703125"/>
    <col min="9786" max="9786" customWidth="1" width="27.5703125"/>
    <col min="9787" max="9787" customWidth="1" width="27.5703125"/>
    <col min="9788" max="9788" customWidth="1" width="27.5703125"/>
    <col min="9789" max="9789" customWidth="1" width="27.5703125"/>
    <col min="9790" max="9790" customWidth="1" width="27.5703125"/>
    <col min="9791" max="9791" customWidth="1" width="27.5703125"/>
    <col min="9792" max="9792" customWidth="1" width="27.5703125"/>
    <col min="9793" max="9793" customWidth="1" width="27.5703125"/>
    <col min="9794" max="9794" customWidth="1" width="27.5703125"/>
    <col min="9795" max="9795" customWidth="1" width="27.5703125"/>
    <col min="9796" max="9796" customWidth="1" width="27.5703125"/>
    <col min="9797" max="9797" customWidth="1" width="27.5703125"/>
    <col min="9798" max="9798" customWidth="1" width="27.5703125"/>
    <col min="9799" max="9799" customWidth="1" width="27.5703125"/>
    <col min="9800" max="9800" customWidth="1" width="27.5703125"/>
    <col min="9801" max="9801" customWidth="1" width="27.5703125"/>
    <col min="9802" max="9802" customWidth="1" width="27.5703125"/>
    <col min="9803" max="9803" customWidth="1" width="27.5703125"/>
    <col min="9804" max="9804" customWidth="1" width="27.5703125"/>
    <col min="9805" max="9805" customWidth="1" width="27.5703125"/>
    <col min="9806" max="9806" customWidth="1" width="27.5703125"/>
    <col min="9807" max="9807" customWidth="1" width="27.5703125"/>
    <col min="9808" max="9808" customWidth="1" width="27.5703125"/>
    <col min="9809" max="9809" customWidth="1" width="27.5703125"/>
    <col min="9810" max="9810" customWidth="1" width="27.5703125"/>
    <col min="9811" max="9811" customWidth="1" width="27.5703125"/>
    <col min="9812" max="9812" customWidth="1" width="27.5703125"/>
    <col min="9813" max="9813" customWidth="1" width="27.5703125"/>
    <col min="9814" max="9814" customWidth="1" width="27.5703125"/>
    <col min="9815" max="9815" customWidth="1" width="27.5703125"/>
    <col min="9816" max="9816" customWidth="1" width="27.5703125"/>
    <col min="9817" max="9817" customWidth="1" width="27.5703125"/>
    <col min="9818" max="9818" customWidth="1" width="27.5703125"/>
    <col min="9819" max="9819" customWidth="1" width="27.5703125"/>
    <col min="9820" max="9820" customWidth="1" width="27.5703125"/>
    <col min="9821" max="9821" customWidth="1" width="27.5703125"/>
    <col min="9822" max="9822" customWidth="1" width="27.5703125"/>
    <col min="9823" max="9823" customWidth="1" width="27.5703125"/>
    <col min="9824" max="9824" customWidth="1" width="27.5703125"/>
    <col min="9825" max="9825" customWidth="1" width="27.5703125"/>
    <col min="9826" max="9826" customWidth="1" width="27.5703125"/>
    <col min="9827" max="9827" customWidth="1" width="27.5703125"/>
    <col min="9828" max="9828" customWidth="1" width="27.5703125"/>
    <col min="9829" max="9829" customWidth="1" width="27.5703125"/>
    <col min="9830" max="9830" customWidth="1" width="27.5703125"/>
    <col min="9831" max="9831" customWidth="1" width="27.5703125"/>
    <col min="9832" max="9832" customWidth="1" width="27.5703125"/>
    <col min="9833" max="9833" customWidth="1" width="27.5703125"/>
    <col min="9834" max="9834" customWidth="1" width="27.5703125"/>
    <col min="9835" max="9835" customWidth="1" width="27.5703125"/>
    <col min="9836" max="9836" customWidth="1" width="27.5703125"/>
    <col min="9837" max="9837" customWidth="1" width="27.5703125"/>
    <col min="9838" max="9838" customWidth="1" width="27.5703125"/>
    <col min="9839" max="9839" customWidth="1" width="27.5703125"/>
    <col min="9840" max="9840" customWidth="1" width="27.5703125"/>
    <col min="9841" max="9841" customWidth="1" width="27.5703125"/>
    <col min="9842" max="9842" customWidth="1" width="27.5703125"/>
    <col min="9843" max="9843" customWidth="1" width="27.5703125"/>
    <col min="9844" max="9844" customWidth="1" width="27.5703125"/>
    <col min="9845" max="9845" customWidth="1" width="27.5703125"/>
    <col min="9846" max="9846" customWidth="1" width="27.5703125"/>
    <col min="9847" max="9847" customWidth="1" width="27.5703125"/>
    <col min="9848" max="9848" customWidth="1" width="27.5703125"/>
    <col min="9849" max="9849" customWidth="1" width="27.5703125"/>
    <col min="9850" max="9850" customWidth="1" width="27.5703125"/>
    <col min="9851" max="9851" customWidth="1" width="27.5703125"/>
    <col min="9852" max="9852" customWidth="1" width="27.5703125"/>
    <col min="9853" max="9853" customWidth="1" width="27.5703125"/>
    <col min="9854" max="9854" customWidth="1" width="27.5703125"/>
    <col min="9855" max="9855" customWidth="1" width="27.5703125"/>
    <col min="9856" max="9856" customWidth="1" width="27.5703125"/>
    <col min="9857" max="9857" customWidth="1" width="27.5703125"/>
    <col min="9858" max="9858" customWidth="1" width="27.5703125"/>
    <col min="9859" max="9859" customWidth="1" width="27.5703125"/>
    <col min="9860" max="9860" customWidth="1" width="27.5703125"/>
    <col min="9861" max="9861" customWidth="1" width="27.5703125"/>
    <col min="9862" max="9862" customWidth="1" width="27.5703125"/>
    <col min="9863" max="9863" customWidth="1" width="27.5703125"/>
    <col min="9864" max="9864" customWidth="1" width="27.5703125"/>
    <col min="9865" max="9865" customWidth="1" width="27.5703125"/>
    <col min="9866" max="9866" customWidth="1" width="27.5703125"/>
    <col min="9867" max="9867" customWidth="1" width="27.5703125"/>
    <col min="9868" max="9868" customWidth="1" width="27.5703125"/>
    <col min="9869" max="9869" customWidth="1" width="27.5703125"/>
    <col min="9870" max="9870" customWidth="1" width="27.5703125"/>
    <col min="9871" max="9871" customWidth="1" width="27.5703125"/>
    <col min="9872" max="9872" customWidth="1" width="27.5703125"/>
    <col min="9873" max="9873" customWidth="1" width="27.5703125"/>
    <col min="9874" max="9874" customWidth="1" width="27.5703125"/>
    <col min="9875" max="9875" customWidth="1" width="27.5703125"/>
    <col min="9876" max="9876" customWidth="1" width="27.5703125"/>
    <col min="9877" max="9877" customWidth="1" width="27.5703125"/>
    <col min="9878" max="9878" customWidth="1" width="27.5703125"/>
    <col min="9879" max="9879" customWidth="1" width="27.5703125"/>
    <col min="9880" max="9880" customWidth="1" width="27.5703125"/>
    <col min="9881" max="9881" customWidth="1" width="27.5703125"/>
    <col min="9882" max="9882" customWidth="1" width="27.5703125"/>
    <col min="9883" max="9883" customWidth="1" width="27.5703125"/>
    <col min="9884" max="9884" customWidth="1" width="27.5703125"/>
    <col min="9885" max="9885" customWidth="1" width="27.5703125"/>
    <col min="9886" max="9886" customWidth="1" width="27.5703125"/>
    <col min="9887" max="9887" customWidth="1" width="27.5703125"/>
    <col min="9888" max="9888" customWidth="1" width="27.5703125"/>
    <col min="9889" max="9889" customWidth="1" width="27.5703125"/>
    <col min="9890" max="9890" customWidth="1" width="27.5703125"/>
    <col min="9891" max="9891" customWidth="1" width="27.5703125"/>
    <col min="9892" max="9892" customWidth="1" width="27.5703125"/>
    <col min="9893" max="9893" customWidth="1" width="27.5703125"/>
    <col min="9894" max="9894" customWidth="1" width="27.5703125"/>
    <col min="9895" max="9895" customWidth="1" width="27.5703125"/>
    <col min="9896" max="9896" customWidth="1" width="27.5703125"/>
    <col min="9897" max="9897" customWidth="1" width="27.5703125"/>
    <col min="9898" max="9898" customWidth="1" width="27.5703125"/>
    <col min="9899" max="9899" customWidth="1" width="27.5703125"/>
    <col min="9900" max="9900" customWidth="1" width="27.5703125"/>
    <col min="9901" max="9901" customWidth="1" width="27.5703125"/>
    <col min="9902" max="9902" customWidth="1" width="27.5703125"/>
    <col min="9903" max="9903" customWidth="1" width="27.5703125"/>
    <col min="9904" max="9904" customWidth="1" width="27.5703125"/>
    <col min="9905" max="9905" customWidth="1" width="27.5703125"/>
    <col min="9906" max="9906" customWidth="1" width="27.5703125"/>
    <col min="9907" max="9907" customWidth="1" width="27.5703125"/>
    <col min="9908" max="9908" customWidth="1" width="27.5703125"/>
    <col min="9909" max="9909" customWidth="1" width="27.5703125"/>
    <col min="9910" max="9910" customWidth="1" width="27.5703125"/>
    <col min="9911" max="9911" customWidth="1" width="27.5703125"/>
    <col min="9912" max="9912" customWidth="1" width="27.5703125"/>
    <col min="9913" max="9913" customWidth="1" width="27.5703125"/>
    <col min="9914" max="9914" customWidth="1" width="27.5703125"/>
    <col min="9915" max="9915" customWidth="1" width="27.5703125"/>
    <col min="9916" max="9916" customWidth="1" width="27.5703125"/>
    <col min="9917" max="9917" customWidth="1" width="27.5703125"/>
    <col min="9918" max="9918" customWidth="1" width="27.5703125"/>
    <col min="9919" max="9919" customWidth="1" width="27.5703125"/>
    <col min="9920" max="9920" customWidth="1" width="27.5703125"/>
    <col min="9921" max="9921" customWidth="1" width="27.5703125"/>
    <col min="9922" max="9922" customWidth="1" width="27.5703125"/>
    <col min="9923" max="9923" customWidth="1" width="27.5703125"/>
    <col min="9924" max="9924" customWidth="1" width="27.5703125"/>
    <col min="9925" max="9925" customWidth="1" width="27.5703125"/>
    <col min="9926" max="9926" customWidth="1" width="27.5703125"/>
    <col min="9927" max="9927" customWidth="1" width="27.5703125"/>
    <col min="9928" max="9928" customWidth="1" width="27.5703125"/>
    <col min="9929" max="9929" customWidth="1" width="27.5703125"/>
    <col min="9930" max="9930" customWidth="1" width="27.5703125"/>
    <col min="9931" max="9931" customWidth="1" width="27.5703125"/>
    <col min="9932" max="9932" customWidth="1" width="27.5703125"/>
    <col min="9933" max="9933" customWidth="1" width="27.5703125"/>
    <col min="9934" max="9934" customWidth="1" width="27.5703125"/>
    <col min="9935" max="9935" customWidth="1" width="27.5703125"/>
    <col min="9936" max="9936" customWidth="1" width="27.5703125"/>
    <col min="9937" max="9937" customWidth="1" width="27.5703125"/>
    <col min="9938" max="9938" customWidth="1" width="27.5703125"/>
    <col min="9939" max="9939" customWidth="1" width="27.5703125"/>
    <col min="9940" max="9940" customWidth="1" width="27.5703125"/>
    <col min="9941" max="9941" customWidth="1" width="27.5703125"/>
    <col min="9942" max="9942" customWidth="1" width="27.5703125"/>
    <col min="9943" max="9943" customWidth="1" width="27.5703125"/>
    <col min="9944" max="9944" customWidth="1" width="27.5703125"/>
    <col min="9945" max="9945" customWidth="1" width="27.5703125"/>
    <col min="9946" max="9946" customWidth="1" width="27.5703125"/>
    <col min="9947" max="9947" customWidth="1" width="27.5703125"/>
    <col min="9948" max="9948" customWidth="1" width="27.5703125"/>
    <col min="9949" max="9949" customWidth="1" width="27.5703125"/>
    <col min="9950" max="9950" customWidth="1" width="27.5703125"/>
    <col min="9951" max="9951" customWidth="1" width="27.5703125"/>
    <col min="9952" max="9952" customWidth="1" width="27.5703125"/>
    <col min="9953" max="9953" customWidth="1" width="27.5703125"/>
    <col min="9954" max="9954" customWidth="1" width="27.5703125"/>
    <col min="9955" max="9955" customWidth="1" width="27.5703125"/>
    <col min="9956" max="9956" customWidth="1" width="27.5703125"/>
    <col min="9957" max="9957" customWidth="1" width="27.5703125"/>
    <col min="9958" max="9958" customWidth="1" width="27.5703125"/>
    <col min="9959" max="9959" customWidth="1" width="27.5703125"/>
    <col min="9960" max="9960" customWidth="1" width="27.5703125"/>
    <col min="9961" max="9961" customWidth="1" width="27.5703125"/>
    <col min="9962" max="9962" customWidth="1" width="27.5703125"/>
    <col min="9963" max="9963" customWidth="1" width="27.5703125"/>
    <col min="9964" max="9964" customWidth="1" width="27.5703125"/>
    <col min="9965" max="9965" customWidth="1" width="27.5703125"/>
    <col min="9966" max="9966" customWidth="1" width="27.5703125"/>
    <col min="9967" max="9967" customWidth="1" width="27.5703125"/>
    <col min="9968" max="9968" customWidth="1" width="27.5703125"/>
    <col min="9969" max="9969" customWidth="1" width="27.5703125"/>
    <col min="9970" max="9970" customWidth="1" width="27.5703125"/>
    <col min="9971" max="9971" customWidth="1" width="27.5703125"/>
    <col min="9972" max="9972" customWidth="1" width="27.5703125"/>
    <col min="9973" max="9973" customWidth="1" width="27.5703125"/>
    <col min="9974" max="9974" customWidth="1" width="27.5703125"/>
    <col min="9975" max="9975" customWidth="1" width="27.5703125"/>
    <col min="9976" max="9976" customWidth="1" width="27.5703125"/>
    <col min="9977" max="9977" customWidth="1" width="27.5703125"/>
    <col min="9978" max="9978" customWidth="1" width="27.5703125"/>
    <col min="9979" max="9979" customWidth="1" width="27.5703125"/>
    <col min="9980" max="9980" customWidth="1" width="27.5703125"/>
    <col min="9981" max="9981" customWidth="1" width="27.5703125"/>
    <col min="9982" max="9982" customWidth="1" width="27.5703125"/>
    <col min="9983" max="9983" customWidth="1" width="27.5703125"/>
    <col min="9984" max="9984" customWidth="1" width="27.5703125"/>
    <col min="9985" max="9985" customWidth="1" width="27.5703125"/>
    <col min="9986" max="9986" customWidth="1" width="27.5703125"/>
    <col min="9987" max="9987" customWidth="1" width="27.5703125"/>
    <col min="9988" max="9988" customWidth="1" width="27.5703125"/>
    <col min="9989" max="9989" customWidth="1" width="27.5703125"/>
    <col min="9990" max="9990" customWidth="1" width="27.5703125"/>
    <col min="9991" max="9991" customWidth="1" width="27.5703125"/>
    <col min="9992" max="9992" customWidth="1" width="27.5703125"/>
    <col min="9993" max="9993" customWidth="1" width="27.5703125"/>
    <col min="9994" max="9994" customWidth="1" width="27.5703125"/>
    <col min="9995" max="9995" customWidth="1" width="27.5703125"/>
    <col min="9996" max="9996" customWidth="1" width="27.5703125"/>
    <col min="9997" max="9997" customWidth="1" width="27.5703125"/>
    <col min="9998" max="9998" customWidth="1" width="27.5703125"/>
    <col min="9999" max="9999" customWidth="1" width="27.5703125"/>
    <col min="10000" max="10000" customWidth="1" width="27.5703125"/>
    <col min="10001" max="10001" customWidth="1" width="27.5703125"/>
    <col min="10002" max="10002" customWidth="1" width="27.5703125"/>
    <col min="10003" max="10003" customWidth="1" width="27.5703125"/>
    <col min="10004" max="10004" customWidth="1" width="27.5703125"/>
    <col min="10005" max="10005" customWidth="1" width="27.5703125"/>
    <col min="10006" max="10006" customWidth="1" width="27.5703125"/>
    <col min="10007" max="10007" customWidth="1" width="27.5703125"/>
    <col min="10008" max="10008" customWidth="1" width="27.5703125"/>
    <col min="10009" max="10009" customWidth="1" width="27.5703125"/>
    <col min="10010" max="10010" customWidth="1" width="27.5703125"/>
    <col min="10011" max="10011" customWidth="1" width="27.5703125"/>
    <col min="10012" max="10012" customWidth="1" width="27.5703125"/>
    <col min="10013" max="10013" customWidth="1" width="27.5703125"/>
    <col min="10014" max="10014" customWidth="1" width="27.5703125"/>
    <col min="10015" max="10015" customWidth="1" width="27.5703125"/>
    <col min="10016" max="10016" customWidth="1" width="27.5703125"/>
    <col min="10017" max="10017" customWidth="1" width="27.5703125"/>
    <col min="10018" max="10018" customWidth="1" width="27.5703125"/>
    <col min="10019" max="10019" customWidth="1" width="27.5703125"/>
    <col min="10020" max="10020" customWidth="1" width="27.5703125"/>
    <col min="10021" max="10021" customWidth="1" width="27.5703125"/>
    <col min="10022" max="10022" customWidth="1" width="27.5703125"/>
    <col min="10023" max="10023" customWidth="1" width="27.5703125"/>
    <col min="10024" max="10024" customWidth="1" width="27.5703125"/>
    <col min="10025" max="10025" customWidth="1" width="27.5703125"/>
    <col min="10026" max="10026" customWidth="1" width="27.5703125"/>
    <col min="10027" max="10027" customWidth="1" width="27.5703125"/>
    <col min="10028" max="10028" customWidth="1" width="27.5703125"/>
    <col min="10029" max="10029" customWidth="1" width="27.5703125"/>
    <col min="10030" max="10030" customWidth="1" width="27.5703125"/>
    <col min="10031" max="10031" customWidth="1" width="27.5703125"/>
    <col min="10032" max="10032" customWidth="1" width="27.5703125"/>
    <col min="10033" max="10033" customWidth="1" width="27.5703125"/>
    <col min="10034" max="10034" customWidth="1" width="27.5703125"/>
    <col min="10035" max="10035" customWidth="1" width="27.5703125"/>
    <col min="10036" max="10036" customWidth="1" width="27.5703125"/>
    <col min="10037" max="10037" customWidth="1" width="27.5703125"/>
    <col min="10038" max="10038" customWidth="1" width="27.5703125"/>
    <col min="10039" max="10039" customWidth="1" width="27.5703125"/>
    <col min="10040" max="10040" customWidth="1" width="27.5703125"/>
    <col min="10041" max="10041" customWidth="1" width="27.5703125"/>
    <col min="10042" max="10042" customWidth="1" width="27.5703125"/>
    <col min="10043" max="10043" customWidth="1" width="27.5703125"/>
    <col min="10044" max="10044" customWidth="1" width="27.5703125"/>
    <col min="10045" max="10045" customWidth="1" width="27.5703125"/>
    <col min="10046" max="10046" customWidth="1" width="27.5703125"/>
    <col min="10047" max="10047" customWidth="1" width="27.5703125"/>
    <col min="10048" max="10048" customWidth="1" width="27.5703125"/>
    <col min="10049" max="10049" customWidth="1" width="27.5703125"/>
    <col min="10050" max="10050" customWidth="1" width="27.5703125"/>
    <col min="10051" max="10051" customWidth="1" width="27.5703125"/>
    <col min="10052" max="10052" customWidth="1" width="27.5703125"/>
    <col min="10053" max="10053" customWidth="1" width="27.5703125"/>
    <col min="10054" max="10054" customWidth="1" width="27.5703125"/>
    <col min="10055" max="10055" customWidth="1" width="27.5703125"/>
    <col min="10056" max="10056" customWidth="1" width="27.5703125"/>
    <col min="10057" max="10057" customWidth="1" width="27.5703125"/>
    <col min="10058" max="10058" customWidth="1" width="27.5703125"/>
    <col min="10059" max="10059" customWidth="1" width="27.5703125"/>
    <col min="10060" max="10060" customWidth="1" width="27.5703125"/>
    <col min="10061" max="10061" customWidth="1" width="27.5703125"/>
    <col min="10062" max="10062" customWidth="1" width="27.5703125"/>
    <col min="10063" max="10063" customWidth="1" width="27.5703125"/>
    <col min="10064" max="10064" customWidth="1" width="27.5703125"/>
    <col min="10065" max="10065" customWidth="1" width="27.5703125"/>
    <col min="10066" max="10066" customWidth="1" width="27.5703125"/>
    <col min="10067" max="10067" customWidth="1" width="27.5703125"/>
    <col min="10068" max="10068" customWidth="1" width="27.5703125"/>
    <col min="10069" max="10069" customWidth="1" width="27.5703125"/>
    <col min="10070" max="10070" customWidth="1" width="27.5703125"/>
    <col min="10071" max="10071" customWidth="1" width="27.5703125"/>
    <col min="10072" max="10072" customWidth="1" width="27.5703125"/>
    <col min="10073" max="10073" customWidth="1" width="27.5703125"/>
    <col min="10074" max="10074" customWidth="1" width="27.5703125"/>
    <col min="10075" max="10075" customWidth="1" width="27.5703125"/>
    <col min="10076" max="10076" customWidth="1" width="27.5703125"/>
    <col min="10077" max="10077" customWidth="1" width="27.5703125"/>
    <col min="10078" max="10078" customWidth="1" width="27.5703125"/>
    <col min="10079" max="10079" customWidth="1" width="27.5703125"/>
    <col min="10080" max="10080" customWidth="1" width="27.5703125"/>
    <col min="10081" max="10081" customWidth="1" width="27.5703125"/>
    <col min="10082" max="10082" customWidth="1" width="27.5703125"/>
    <col min="10083" max="10083" customWidth="1" width="27.5703125"/>
    <col min="10084" max="10084" customWidth="1" width="27.5703125"/>
    <col min="10085" max="10085" customWidth="1" width="27.5703125"/>
    <col min="10086" max="10086" customWidth="1" width="27.5703125"/>
    <col min="10087" max="10087" customWidth="1" width="27.5703125"/>
    <col min="10088" max="10088" customWidth="1" width="27.5703125"/>
    <col min="10089" max="10089" customWidth="1" width="27.5703125"/>
    <col min="10090" max="10090" customWidth="1" width="27.5703125"/>
    <col min="10091" max="10091" customWidth="1" width="27.5703125"/>
    <col min="10092" max="10092" customWidth="1" width="27.5703125"/>
    <col min="10093" max="10093" customWidth="1" width="27.5703125"/>
    <col min="10094" max="10094" customWidth="1" width="27.5703125"/>
    <col min="10095" max="10095" customWidth="1" width="27.5703125"/>
    <col min="10096" max="10096" customWidth="1" width="27.5703125"/>
    <col min="10097" max="10097" customWidth="1" width="27.5703125"/>
    <col min="10098" max="10098" customWidth="1" width="27.5703125"/>
    <col min="10099" max="10099" customWidth="1" width="27.5703125"/>
    <col min="10100" max="10100" customWidth="1" width="27.5703125"/>
    <col min="10101" max="10101" customWidth="1" width="27.5703125"/>
    <col min="10102" max="10102" customWidth="1" width="27.5703125"/>
    <col min="10103" max="10103" customWidth="1" width="27.5703125"/>
    <col min="10104" max="10104" customWidth="1" width="27.5703125"/>
    <col min="10105" max="10105" customWidth="1" width="27.5703125"/>
    <col min="10106" max="10106" customWidth="1" width="27.5703125"/>
    <col min="10107" max="10107" customWidth="1" width="27.5703125"/>
    <col min="10108" max="10108" customWidth="1" width="27.5703125"/>
    <col min="10109" max="10109" customWidth="1" width="27.5703125"/>
    <col min="10110" max="10110" customWidth="1" width="27.5703125"/>
    <col min="10111" max="10111" customWidth="1" width="27.5703125"/>
    <col min="10112" max="10112" customWidth="1" width="27.5703125"/>
    <col min="10113" max="10113" customWidth="1" width="27.5703125"/>
    <col min="10114" max="10114" customWidth="1" width="27.5703125"/>
    <col min="10115" max="10115" customWidth="1" width="27.5703125"/>
    <col min="10116" max="10116" customWidth="1" width="27.5703125"/>
    <col min="10117" max="10117" customWidth="1" width="27.5703125"/>
    <col min="10118" max="10118" customWidth="1" width="27.5703125"/>
    <col min="10119" max="10119" customWidth="1" width="27.5703125"/>
    <col min="10120" max="10120" customWidth="1" width="27.5703125"/>
    <col min="10121" max="10121" customWidth="1" width="27.5703125"/>
    <col min="10122" max="10122" customWidth="1" width="27.5703125"/>
    <col min="10123" max="10123" customWidth="1" width="27.5703125"/>
    <col min="10124" max="10124" customWidth="1" width="27.5703125"/>
    <col min="10125" max="10125" customWidth="1" width="27.5703125"/>
    <col min="10126" max="10126" customWidth="1" width="27.5703125"/>
    <col min="10127" max="10127" customWidth="1" width="27.5703125"/>
    <col min="10128" max="10128" customWidth="1" width="27.5703125"/>
    <col min="10129" max="10129" customWidth="1" width="27.5703125"/>
    <col min="10130" max="10130" customWidth="1" width="27.5703125"/>
    <col min="10131" max="10131" customWidth="1" width="27.5703125"/>
    <col min="10132" max="10132" customWidth="1" width="27.5703125"/>
    <col min="10133" max="10133" customWidth="1" width="27.5703125"/>
    <col min="10134" max="10134" customWidth="1" width="27.5703125"/>
    <col min="10135" max="10135" customWidth="1" width="27.5703125"/>
    <col min="10136" max="10136" customWidth="1" width="27.5703125"/>
    <col min="10137" max="10137" customWidth="1" width="27.5703125"/>
    <col min="10138" max="10138" customWidth="1" width="27.5703125"/>
    <col min="10139" max="10139" customWidth="1" width="27.5703125"/>
    <col min="10140" max="10140" customWidth="1" width="27.5703125"/>
    <col min="10141" max="10141" customWidth="1" width="27.5703125"/>
    <col min="10142" max="10142" customWidth="1" width="27.5703125"/>
    <col min="10143" max="10143" customWidth="1" width="27.5703125"/>
    <col min="10144" max="10144" customWidth="1" width="27.5703125"/>
    <col min="10145" max="10145" customWidth="1" width="27.5703125"/>
    <col min="10146" max="10146" customWidth="1" width="27.5703125"/>
    <col min="10147" max="10147" customWidth="1" width="27.5703125"/>
    <col min="10148" max="10148" customWidth="1" width="27.5703125"/>
    <col min="10149" max="10149" customWidth="1" width="27.5703125"/>
    <col min="10150" max="10150" customWidth="1" width="27.5703125"/>
    <col min="10151" max="10151" customWidth="1" width="27.5703125"/>
    <col min="10152" max="10152" customWidth="1" width="27.5703125"/>
    <col min="10153" max="10153" customWidth="1" width="27.5703125"/>
    <col min="10154" max="10154" customWidth="1" width="27.5703125"/>
    <col min="10155" max="10155" customWidth="1" width="27.5703125"/>
    <col min="10156" max="10156" customWidth="1" width="27.5703125"/>
    <col min="10157" max="10157" customWidth="1" width="27.5703125"/>
    <col min="10158" max="10158" customWidth="1" width="27.5703125"/>
    <col min="10159" max="10159" customWidth="1" width="27.5703125"/>
    <col min="10160" max="10160" customWidth="1" width="27.5703125"/>
    <col min="10161" max="10161" customWidth="1" width="27.5703125"/>
    <col min="10162" max="10162" customWidth="1" width="27.5703125"/>
    <col min="10163" max="10163" customWidth="1" width="27.5703125"/>
    <col min="10164" max="10164" customWidth="1" width="27.5703125"/>
    <col min="10165" max="10165" customWidth="1" width="27.5703125"/>
    <col min="10166" max="10166" customWidth="1" width="27.5703125"/>
    <col min="10167" max="10167" customWidth="1" width="27.5703125"/>
    <col min="10168" max="10168" customWidth="1" width="27.5703125"/>
    <col min="10169" max="10169" customWidth="1" width="27.5703125"/>
    <col min="10170" max="10170" customWidth="1" width="27.5703125"/>
    <col min="10171" max="10171" customWidth="1" width="27.5703125"/>
    <col min="10172" max="10172" customWidth="1" width="27.5703125"/>
    <col min="10173" max="10173" customWidth="1" width="27.5703125"/>
    <col min="10174" max="10174" customWidth="1" width="27.5703125"/>
    <col min="10175" max="10175" customWidth="1" width="27.5703125"/>
    <col min="10176" max="10176" customWidth="1" width="27.5703125"/>
    <col min="10177" max="10177" customWidth="1" width="27.5703125"/>
    <col min="10178" max="10178" customWidth="1" width="27.5703125"/>
    <col min="10179" max="10179" customWidth="1" width="27.5703125"/>
    <col min="10180" max="10180" customWidth="1" width="27.5703125"/>
    <col min="10181" max="10181" customWidth="1" width="27.5703125"/>
    <col min="10182" max="10182" customWidth="1" width="27.5703125"/>
    <col min="10183" max="10183" customWidth="1" width="27.5703125"/>
    <col min="10184" max="10184" customWidth="1" width="27.5703125"/>
    <col min="10185" max="10185" customWidth="1" width="27.5703125"/>
    <col min="10186" max="10186" customWidth="1" width="27.5703125"/>
    <col min="10187" max="10187" customWidth="1" width="27.5703125"/>
    <col min="10188" max="10188" customWidth="1" width="27.5703125"/>
    <col min="10189" max="10189" customWidth="1" width="27.5703125"/>
    <col min="10190" max="10190" customWidth="1" width="27.5703125"/>
    <col min="10191" max="10191" customWidth="1" width="27.5703125"/>
    <col min="10192" max="10192" customWidth="1" width="27.5703125"/>
    <col min="10193" max="10193" customWidth="1" width="27.5703125"/>
    <col min="10194" max="10194" customWidth="1" width="27.5703125"/>
    <col min="10195" max="10195" customWidth="1" width="27.5703125"/>
    <col min="10196" max="10196" customWidth="1" width="27.5703125"/>
    <col min="10197" max="10197" customWidth="1" width="27.5703125"/>
    <col min="10198" max="10198" customWidth="1" width="27.5703125"/>
    <col min="10199" max="10199" customWidth="1" width="27.5703125"/>
    <col min="10200" max="10200" customWidth="1" width="27.5703125"/>
    <col min="10201" max="10201" customWidth="1" width="27.5703125"/>
    <col min="10202" max="10202" customWidth="1" width="27.5703125"/>
    <col min="10203" max="10203" customWidth="1" width="27.5703125"/>
    <col min="10204" max="10204" customWidth="1" width="27.5703125"/>
    <col min="10205" max="10205" customWidth="1" width="27.5703125"/>
    <col min="10206" max="10206" customWidth="1" width="27.5703125"/>
    <col min="10207" max="10207" customWidth="1" width="27.5703125"/>
    <col min="10208" max="10208" customWidth="1" width="27.5703125"/>
    <col min="10209" max="10209" customWidth="1" width="27.5703125"/>
    <col min="10210" max="10210" customWidth="1" width="27.5703125"/>
    <col min="10211" max="10211" customWidth="1" width="27.5703125"/>
    <col min="10212" max="10212" customWidth="1" width="27.5703125"/>
    <col min="10213" max="10213" customWidth="1" width="27.5703125"/>
    <col min="10214" max="10214" customWidth="1" width="27.5703125"/>
    <col min="10215" max="10215" customWidth="1" width="27.5703125"/>
    <col min="10216" max="10216" customWidth="1" width="27.5703125"/>
    <col min="10217" max="10217" customWidth="1" width="27.5703125"/>
    <col min="10218" max="10218" customWidth="1" width="27.5703125"/>
    <col min="10219" max="10219" customWidth="1" width="27.5703125"/>
    <col min="10220" max="10220" customWidth="1" width="27.5703125"/>
    <col min="10221" max="10221" customWidth="1" width="27.5703125"/>
    <col min="10222" max="10222" customWidth="1" width="27.5703125"/>
    <col min="10223" max="10223" customWidth="1" width="27.5703125"/>
    <col min="10224" max="10224" customWidth="1" width="27.5703125"/>
    <col min="10225" max="10225" customWidth="1" width="27.5703125"/>
    <col min="10226" max="10226" customWidth="1" width="27.5703125"/>
    <col min="10227" max="10227" customWidth="1" width="27.5703125"/>
    <col min="10228" max="10228" customWidth="1" width="27.5703125"/>
    <col min="10229" max="10229" customWidth="1" width="27.5703125"/>
    <col min="10230" max="10230" customWidth="1" width="27.5703125"/>
    <col min="10231" max="10231" customWidth="1" width="27.5703125"/>
    <col min="10232" max="10232" customWidth="1" width="27.5703125"/>
    <col min="10233" max="10233" customWidth="1" width="27.5703125"/>
    <col min="10234" max="10234" customWidth="1" width="27.5703125"/>
    <col min="10235" max="10235" customWidth="1" width="27.5703125"/>
    <col min="10236" max="10236" customWidth="1" width="27.5703125"/>
    <col min="10237" max="10237" customWidth="1" width="27.5703125"/>
    <col min="10238" max="10238" customWidth="1" width="27.5703125"/>
    <col min="10239" max="10239" customWidth="1" width="27.5703125"/>
    <col min="10240" max="10240" customWidth="1" width="27.5703125"/>
    <col min="10241" max="10241" customWidth="1" width="27.5703125"/>
    <col min="10242" max="10242" customWidth="1" width="27.5703125"/>
    <col min="10243" max="10243" customWidth="1" width="27.5703125"/>
    <col min="10244" max="10244" customWidth="1" width="27.5703125"/>
    <col min="10245" max="10245" customWidth="1" width="27.5703125"/>
    <col min="10246" max="10246" customWidth="1" width="27.5703125"/>
    <col min="10247" max="10247" customWidth="1" width="27.5703125"/>
    <col min="10248" max="10248" customWidth="1" width="27.5703125"/>
    <col min="10249" max="10249" customWidth="1" width="27.5703125"/>
    <col min="10250" max="10250" customWidth="1" width="27.5703125"/>
    <col min="10251" max="10251" customWidth="1" width="27.5703125"/>
    <col min="10252" max="10252" customWidth="1" width="27.5703125"/>
    <col min="10253" max="10253" customWidth="1" width="27.5703125"/>
    <col min="10254" max="10254" customWidth="1" width="27.5703125"/>
    <col min="10255" max="10255" customWidth="1" width="27.5703125"/>
    <col min="10256" max="10256" customWidth="1" width="27.5703125"/>
    <col min="10257" max="10257" customWidth="1" width="27.5703125"/>
    <col min="10258" max="10258" customWidth="1" width="27.5703125"/>
    <col min="10259" max="10259" customWidth="1" width="27.5703125"/>
    <col min="10260" max="10260" customWidth="1" width="27.5703125"/>
    <col min="10261" max="10261" customWidth="1" width="27.5703125"/>
    <col min="10262" max="10262" customWidth="1" width="27.5703125"/>
    <col min="10263" max="10263" customWidth="1" width="27.5703125"/>
    <col min="10264" max="10264" customWidth="1" width="27.5703125"/>
    <col min="10265" max="10265" customWidth="1" width="27.5703125"/>
    <col min="10266" max="10266" customWidth="1" width="27.5703125"/>
    <col min="10267" max="10267" customWidth="1" width="27.5703125"/>
    <col min="10268" max="10268" customWidth="1" width="27.5703125"/>
    <col min="10269" max="10269" customWidth="1" width="27.5703125"/>
    <col min="10270" max="10270" customWidth="1" width="27.5703125"/>
    <col min="10271" max="10271" customWidth="1" width="27.5703125"/>
    <col min="10272" max="10272" customWidth="1" width="27.5703125"/>
    <col min="10273" max="10273" customWidth="1" width="27.5703125"/>
    <col min="10274" max="10274" customWidth="1" width="27.5703125"/>
    <col min="10275" max="10275" customWidth="1" width="27.5703125"/>
    <col min="10276" max="10276" customWidth="1" width="27.5703125"/>
    <col min="10277" max="10277" customWidth="1" width="27.5703125"/>
    <col min="10278" max="10278" customWidth="1" width="27.5703125"/>
    <col min="10279" max="10279" customWidth="1" width="27.5703125"/>
    <col min="10280" max="10280" customWidth="1" width="27.5703125"/>
    <col min="10281" max="10281" customWidth="1" width="27.5703125"/>
    <col min="10282" max="10282" customWidth="1" width="27.5703125"/>
    <col min="10283" max="10283" customWidth="1" width="27.5703125"/>
    <col min="10284" max="10284" customWidth="1" width="27.5703125"/>
    <col min="10285" max="10285" customWidth="1" width="27.5703125"/>
    <col min="10286" max="10286" customWidth="1" width="27.5703125"/>
    <col min="10287" max="10287" customWidth="1" width="27.5703125"/>
    <col min="10288" max="10288" customWidth="1" width="27.5703125"/>
    <col min="10289" max="10289" customWidth="1" width="27.5703125"/>
    <col min="10290" max="10290" customWidth="1" width="27.5703125"/>
    <col min="10291" max="10291" customWidth="1" width="27.5703125"/>
    <col min="10292" max="10292" customWidth="1" width="27.5703125"/>
    <col min="10293" max="10293" customWidth="1" width="27.5703125"/>
    <col min="10294" max="10294" customWidth="1" width="27.5703125"/>
    <col min="10295" max="10295" customWidth="1" width="27.5703125"/>
    <col min="10296" max="10296" customWidth="1" width="27.5703125"/>
    <col min="10297" max="10297" customWidth="1" width="27.5703125"/>
    <col min="10298" max="10298" customWidth="1" width="27.5703125"/>
    <col min="10299" max="10299" customWidth="1" width="27.5703125"/>
    <col min="10300" max="10300" customWidth="1" width="27.5703125"/>
    <col min="10301" max="10301" customWidth="1" width="27.5703125"/>
    <col min="10302" max="10302" customWidth="1" width="27.5703125"/>
    <col min="10303" max="10303" customWidth="1" width="27.5703125"/>
    <col min="10304" max="10304" customWidth="1" width="27.5703125"/>
    <col min="10305" max="10305" customWidth="1" width="27.5703125"/>
    <col min="10306" max="10306" customWidth="1" width="27.5703125"/>
    <col min="10307" max="10307" customWidth="1" width="27.5703125"/>
    <col min="10308" max="10308" customWidth="1" width="27.5703125"/>
    <col min="10309" max="10309" customWidth="1" width="27.5703125"/>
    <col min="10310" max="10310" customWidth="1" width="27.5703125"/>
    <col min="10311" max="10311" customWidth="1" width="27.5703125"/>
    <col min="10312" max="10312" customWidth="1" width="27.5703125"/>
    <col min="10313" max="10313" customWidth="1" width="27.5703125"/>
    <col min="10314" max="10314" customWidth="1" width="27.5703125"/>
    <col min="10315" max="10315" customWidth="1" width="27.5703125"/>
    <col min="10316" max="10316" customWidth="1" width="27.5703125"/>
    <col min="10317" max="10317" customWidth="1" width="27.5703125"/>
    <col min="10318" max="10318" customWidth="1" width="27.5703125"/>
    <col min="10319" max="10319" customWidth="1" width="27.5703125"/>
    <col min="10320" max="10320" customWidth="1" width="27.5703125"/>
    <col min="10321" max="10321" customWidth="1" width="27.5703125"/>
    <col min="10322" max="10322" customWidth="1" width="27.5703125"/>
    <col min="10323" max="10323" customWidth="1" width="27.5703125"/>
    <col min="10324" max="10324" customWidth="1" width="27.5703125"/>
    <col min="10325" max="10325" customWidth="1" width="27.5703125"/>
    <col min="10326" max="10326" customWidth="1" width="27.5703125"/>
    <col min="10327" max="10327" customWidth="1" width="27.5703125"/>
    <col min="10328" max="10328" customWidth="1" width="27.5703125"/>
    <col min="10329" max="10329" customWidth="1" width="27.5703125"/>
    <col min="10330" max="10330" customWidth="1" width="27.5703125"/>
    <col min="10331" max="10331" customWidth="1" width="27.5703125"/>
    <col min="10332" max="10332" customWidth="1" width="27.5703125"/>
    <col min="10333" max="10333" customWidth="1" width="27.5703125"/>
    <col min="10334" max="10334" customWidth="1" width="27.5703125"/>
    <col min="10335" max="10335" customWidth="1" width="27.5703125"/>
    <col min="10336" max="10336" customWidth="1" width="27.5703125"/>
    <col min="10337" max="10337" customWidth="1" width="27.5703125"/>
    <col min="10338" max="10338" customWidth="1" width="27.5703125"/>
    <col min="10339" max="10339" customWidth="1" width="27.5703125"/>
    <col min="10340" max="10340" customWidth="1" width="27.5703125"/>
    <col min="10341" max="10341" customWidth="1" width="27.5703125"/>
    <col min="10342" max="10342" customWidth="1" width="27.5703125"/>
    <col min="10343" max="10343" customWidth="1" width="27.5703125"/>
    <col min="10344" max="10344" customWidth="1" width="27.5703125"/>
    <col min="10345" max="10345" customWidth="1" width="27.5703125"/>
    <col min="10346" max="10346" customWidth="1" width="27.5703125"/>
    <col min="10347" max="10347" customWidth="1" width="27.5703125"/>
    <col min="10348" max="10348" customWidth="1" width="27.5703125"/>
    <col min="10349" max="10349" customWidth="1" width="27.5703125"/>
    <col min="10350" max="10350" customWidth="1" width="27.5703125"/>
    <col min="10351" max="10351" customWidth="1" width="27.5703125"/>
    <col min="10352" max="10352" customWidth="1" width="27.5703125"/>
    <col min="10353" max="10353" customWidth="1" width="27.5703125"/>
    <col min="10354" max="10354" customWidth="1" width="27.5703125"/>
    <col min="10355" max="10355" customWidth="1" width="27.5703125"/>
    <col min="10356" max="10356" customWidth="1" width="27.5703125"/>
    <col min="10357" max="10357" customWidth="1" width="27.5703125"/>
    <col min="10358" max="10358" customWidth="1" width="27.5703125"/>
    <col min="10359" max="10359" customWidth="1" width="27.5703125"/>
    <col min="10360" max="10360" customWidth="1" width="27.5703125"/>
    <col min="10361" max="10361" customWidth="1" width="27.5703125"/>
    <col min="10362" max="10362" customWidth="1" width="27.5703125"/>
    <col min="10363" max="10363" customWidth="1" width="27.5703125"/>
    <col min="10364" max="10364" customWidth="1" width="27.5703125"/>
    <col min="10365" max="10365" customWidth="1" width="27.5703125"/>
    <col min="10366" max="10366" customWidth="1" width="27.5703125"/>
    <col min="10367" max="10367" customWidth="1" width="27.5703125"/>
    <col min="10368" max="10368" customWidth="1" width="27.5703125"/>
    <col min="10369" max="10369" customWidth="1" width="27.5703125"/>
    <col min="10370" max="10370" customWidth="1" width="27.5703125"/>
    <col min="10371" max="10371" customWidth="1" width="27.5703125"/>
    <col min="10372" max="10372" customWidth="1" width="27.5703125"/>
    <col min="10373" max="10373" customWidth="1" width="27.5703125"/>
    <col min="10374" max="10374" customWidth="1" width="27.5703125"/>
    <col min="10375" max="10375" customWidth="1" width="27.5703125"/>
    <col min="10376" max="10376" customWidth="1" width="27.5703125"/>
    <col min="10377" max="10377" customWidth="1" width="27.5703125"/>
    <col min="10378" max="10378" customWidth="1" width="27.5703125"/>
    <col min="10379" max="10379" customWidth="1" width="27.5703125"/>
    <col min="10380" max="10380" customWidth="1" width="27.5703125"/>
    <col min="10381" max="10381" customWidth="1" width="27.5703125"/>
    <col min="10382" max="10382" customWidth="1" width="27.5703125"/>
    <col min="10383" max="10383" customWidth="1" width="27.5703125"/>
    <col min="10384" max="10384" customWidth="1" width="27.5703125"/>
    <col min="10385" max="10385" customWidth="1" width="27.5703125"/>
    <col min="10386" max="10386" customWidth="1" width="27.5703125"/>
    <col min="10387" max="10387" customWidth="1" width="27.5703125"/>
    <col min="10388" max="10388" customWidth="1" width="27.5703125"/>
    <col min="10389" max="10389" customWidth="1" width="27.5703125"/>
    <col min="10390" max="10390" customWidth="1" width="27.5703125"/>
    <col min="10391" max="10391" customWidth="1" width="27.5703125"/>
    <col min="10392" max="10392" customWidth="1" width="27.5703125"/>
    <col min="10393" max="10393" customWidth="1" width="27.5703125"/>
    <col min="10394" max="10394" customWidth="1" width="27.5703125"/>
    <col min="10395" max="10395" customWidth="1" width="27.5703125"/>
    <col min="10396" max="10396" customWidth="1" width="27.5703125"/>
    <col min="10397" max="10397" customWidth="1" width="27.5703125"/>
    <col min="10398" max="10398" customWidth="1" width="27.5703125"/>
    <col min="10399" max="10399" customWidth="1" width="27.5703125"/>
    <col min="10400" max="10400" customWidth="1" width="27.5703125"/>
    <col min="10401" max="10401" customWidth="1" width="27.5703125"/>
    <col min="10402" max="10402" customWidth="1" width="27.5703125"/>
    <col min="10403" max="10403" customWidth="1" width="27.5703125"/>
    <col min="10404" max="10404" customWidth="1" width="27.5703125"/>
    <col min="10405" max="10405" customWidth="1" width="27.5703125"/>
    <col min="10406" max="10406" customWidth="1" width="27.5703125"/>
    <col min="10407" max="10407" customWidth="1" width="27.5703125"/>
    <col min="10408" max="10408" customWidth="1" width="27.5703125"/>
    <col min="10409" max="10409" customWidth="1" width="27.5703125"/>
    <col min="10410" max="10410" customWidth="1" width="27.5703125"/>
    <col min="10411" max="10411" customWidth="1" width="27.5703125"/>
    <col min="10412" max="10412" customWidth="1" width="27.5703125"/>
    <col min="10413" max="10413" customWidth="1" width="27.5703125"/>
    <col min="10414" max="10414" customWidth="1" width="27.5703125"/>
    <col min="10415" max="10415" customWidth="1" width="27.5703125"/>
    <col min="10416" max="10416" customWidth="1" width="27.5703125"/>
    <col min="10417" max="10417" customWidth="1" width="27.5703125"/>
    <col min="10418" max="10418" customWidth="1" width="27.5703125"/>
    <col min="10419" max="10419" customWidth="1" width="27.5703125"/>
    <col min="10420" max="10420" customWidth="1" width="27.5703125"/>
    <col min="10421" max="10421" customWidth="1" width="27.5703125"/>
    <col min="10422" max="10422" customWidth="1" width="27.5703125"/>
    <col min="10423" max="10423" customWidth="1" width="27.5703125"/>
    <col min="10424" max="10424" customWidth="1" width="27.5703125"/>
    <col min="10425" max="10425" customWidth="1" width="27.5703125"/>
    <col min="10426" max="10426" customWidth="1" width="27.5703125"/>
    <col min="10427" max="10427" customWidth="1" width="27.5703125"/>
    <col min="10428" max="10428" customWidth="1" width="27.5703125"/>
    <col min="10429" max="10429" customWidth="1" width="27.5703125"/>
    <col min="10430" max="10430" customWidth="1" width="27.5703125"/>
    <col min="10431" max="10431" customWidth="1" width="27.5703125"/>
    <col min="10432" max="10432" customWidth="1" width="27.5703125"/>
    <col min="10433" max="10433" customWidth="1" width="27.5703125"/>
    <col min="10434" max="10434" customWidth="1" width="27.5703125"/>
    <col min="10435" max="10435" customWidth="1" width="27.5703125"/>
    <col min="10436" max="10436" customWidth="1" width="27.5703125"/>
    <col min="10437" max="10437" customWidth="1" width="27.5703125"/>
    <col min="10438" max="10438" customWidth="1" width="27.5703125"/>
    <col min="10439" max="10439" customWidth="1" width="27.5703125"/>
    <col min="10440" max="10440" customWidth="1" width="27.5703125"/>
    <col min="10441" max="10441" customWidth="1" width="27.5703125"/>
    <col min="10442" max="10442" customWidth="1" width="27.5703125"/>
    <col min="10443" max="10443" customWidth="1" width="27.5703125"/>
    <col min="10444" max="10444" customWidth="1" width="27.5703125"/>
    <col min="10445" max="10445" customWidth="1" width="27.5703125"/>
    <col min="10446" max="10446" customWidth="1" width="27.5703125"/>
    <col min="10447" max="10447" customWidth="1" width="27.5703125"/>
    <col min="10448" max="10448" customWidth="1" width="27.5703125"/>
    <col min="10449" max="10449" customWidth="1" width="27.5703125"/>
    <col min="10450" max="10450" customWidth="1" width="27.5703125"/>
    <col min="10451" max="10451" customWidth="1" width="27.5703125"/>
    <col min="10452" max="10452" customWidth="1" width="27.5703125"/>
    <col min="10453" max="10453" customWidth="1" width="27.5703125"/>
    <col min="10454" max="10454" customWidth="1" width="27.5703125"/>
    <col min="10455" max="10455" customWidth="1" width="27.5703125"/>
    <col min="10456" max="10456" customWidth="1" width="27.5703125"/>
    <col min="10457" max="10457" customWidth="1" width="27.5703125"/>
    <col min="10458" max="10458" customWidth="1" width="27.5703125"/>
    <col min="10459" max="10459" customWidth="1" width="27.5703125"/>
    <col min="10460" max="10460" customWidth="1" width="27.5703125"/>
    <col min="10461" max="10461" customWidth="1" width="27.5703125"/>
    <col min="10462" max="10462" customWidth="1" width="27.5703125"/>
    <col min="10463" max="10463" customWidth="1" width="27.5703125"/>
    <col min="10464" max="10464" customWidth="1" width="27.5703125"/>
    <col min="10465" max="10465" customWidth="1" width="27.5703125"/>
    <col min="10466" max="10466" customWidth="1" width="27.5703125"/>
    <col min="10467" max="10467" customWidth="1" width="27.5703125"/>
    <col min="10468" max="10468" customWidth="1" width="27.5703125"/>
    <col min="10469" max="10469" customWidth="1" width="27.5703125"/>
    <col min="10470" max="10470" customWidth="1" width="27.5703125"/>
    <col min="10471" max="10471" customWidth="1" width="27.5703125"/>
    <col min="10472" max="10472" customWidth="1" width="27.5703125"/>
    <col min="10473" max="10473" customWidth="1" width="27.5703125"/>
    <col min="10474" max="10474" customWidth="1" width="27.5703125"/>
    <col min="10475" max="10475" customWidth="1" width="27.5703125"/>
    <col min="10476" max="10476" customWidth="1" width="27.5703125"/>
    <col min="10477" max="10477" customWidth="1" width="27.5703125"/>
    <col min="10478" max="10478" customWidth="1" width="27.5703125"/>
    <col min="10479" max="10479" customWidth="1" width="27.5703125"/>
    <col min="10480" max="10480" customWidth="1" width="27.5703125"/>
    <col min="10481" max="10481" customWidth="1" width="27.5703125"/>
    <col min="10482" max="10482" customWidth="1" width="27.5703125"/>
    <col min="10483" max="10483" customWidth="1" width="27.5703125"/>
    <col min="10484" max="10484" customWidth="1" width="27.5703125"/>
    <col min="10485" max="10485" customWidth="1" width="27.5703125"/>
    <col min="10486" max="10486" customWidth="1" width="27.5703125"/>
    <col min="10487" max="10487" customWidth="1" width="27.5703125"/>
    <col min="10488" max="10488" customWidth="1" width="27.5703125"/>
    <col min="10489" max="10489" customWidth="1" width="27.5703125"/>
    <col min="10490" max="10490" customWidth="1" width="27.5703125"/>
    <col min="10491" max="10491" customWidth="1" width="27.5703125"/>
    <col min="10492" max="10492" customWidth="1" width="27.5703125"/>
    <col min="10493" max="10493" customWidth="1" width="27.5703125"/>
    <col min="10494" max="10494" customWidth="1" width="27.5703125"/>
    <col min="10495" max="10495" customWidth="1" width="27.5703125"/>
    <col min="10496" max="10496" customWidth="1" width="27.5703125"/>
    <col min="10497" max="10497" customWidth="1" width="27.5703125"/>
    <col min="10498" max="10498" customWidth="1" width="27.5703125"/>
    <col min="10499" max="10499" customWidth="1" width="27.5703125"/>
    <col min="10500" max="10500" customWidth="1" width="27.5703125"/>
    <col min="10501" max="10501" customWidth="1" width="27.5703125"/>
    <col min="10502" max="10502" customWidth="1" width="27.5703125"/>
    <col min="10503" max="10503" customWidth="1" width="27.5703125"/>
    <col min="10504" max="10504" customWidth="1" width="27.5703125"/>
    <col min="10505" max="10505" customWidth="1" width="27.5703125"/>
    <col min="10506" max="10506" customWidth="1" width="27.5703125"/>
    <col min="10507" max="10507" customWidth="1" width="27.5703125"/>
    <col min="10508" max="10508" customWidth="1" width="27.5703125"/>
    <col min="10509" max="10509" customWidth="1" width="27.5703125"/>
    <col min="10510" max="10510" customWidth="1" width="27.5703125"/>
    <col min="10511" max="10511" customWidth="1" width="27.5703125"/>
    <col min="10512" max="10512" customWidth="1" width="27.5703125"/>
    <col min="10513" max="10513" customWidth="1" width="27.5703125"/>
    <col min="10514" max="10514" customWidth="1" width="27.5703125"/>
    <col min="10515" max="10515" customWidth="1" width="27.5703125"/>
    <col min="10516" max="10516" customWidth="1" width="27.5703125"/>
    <col min="10517" max="10517" customWidth="1" width="27.5703125"/>
    <col min="10518" max="10518" customWidth="1" width="27.5703125"/>
    <col min="10519" max="10519" customWidth="1" width="27.5703125"/>
    <col min="10520" max="10520" customWidth="1" width="27.5703125"/>
    <col min="10521" max="10521" customWidth="1" width="27.5703125"/>
    <col min="10522" max="10522" customWidth="1" width="27.5703125"/>
    <col min="10523" max="10523" customWidth="1" width="27.5703125"/>
    <col min="10524" max="10524" customWidth="1" width="27.5703125"/>
    <col min="10525" max="10525" customWidth="1" width="27.5703125"/>
    <col min="10526" max="10526" customWidth="1" width="27.5703125"/>
    <col min="10527" max="10527" customWidth="1" width="27.5703125"/>
    <col min="10528" max="10528" customWidth="1" width="27.5703125"/>
    <col min="10529" max="10529" customWidth="1" width="27.5703125"/>
    <col min="10530" max="10530" customWidth="1" width="27.5703125"/>
    <col min="10531" max="10531" customWidth="1" width="27.5703125"/>
    <col min="10532" max="10532" customWidth="1" width="27.5703125"/>
    <col min="10533" max="10533" customWidth="1" width="27.5703125"/>
    <col min="10534" max="10534" customWidth="1" width="27.5703125"/>
    <col min="10535" max="10535" customWidth="1" width="27.5703125"/>
    <col min="10536" max="10536" customWidth="1" width="27.5703125"/>
    <col min="10537" max="10537" customWidth="1" width="27.5703125"/>
    <col min="10538" max="10538" customWidth="1" width="27.5703125"/>
    <col min="10539" max="10539" customWidth="1" width="27.5703125"/>
    <col min="10540" max="10540" customWidth="1" width="27.5703125"/>
    <col min="10541" max="10541" customWidth="1" width="27.5703125"/>
    <col min="10542" max="10542" customWidth="1" width="27.5703125"/>
    <col min="10543" max="10543" customWidth="1" width="27.5703125"/>
    <col min="10544" max="10544" customWidth="1" width="27.5703125"/>
    <col min="10545" max="10545" customWidth="1" width="27.5703125"/>
    <col min="10546" max="10546" customWidth="1" width="27.5703125"/>
    <col min="10547" max="10547" customWidth="1" width="27.5703125"/>
    <col min="10548" max="10548" customWidth="1" width="27.5703125"/>
    <col min="10549" max="10549" customWidth="1" width="27.5703125"/>
    <col min="10550" max="10550" customWidth="1" width="27.5703125"/>
    <col min="10551" max="10551" customWidth="1" width="27.5703125"/>
    <col min="10552" max="10552" customWidth="1" width="27.5703125"/>
    <col min="10553" max="10553" customWidth="1" width="27.5703125"/>
    <col min="10554" max="10554" customWidth="1" width="27.5703125"/>
    <col min="10555" max="10555" customWidth="1" width="27.5703125"/>
    <col min="10556" max="10556" customWidth="1" width="27.5703125"/>
    <col min="10557" max="10557" customWidth="1" width="27.5703125"/>
    <col min="10558" max="10558" customWidth="1" width="27.5703125"/>
    <col min="10559" max="10559" customWidth="1" width="27.5703125"/>
    <col min="10560" max="10560" customWidth="1" width="27.5703125"/>
    <col min="10561" max="10561" customWidth="1" width="27.5703125"/>
    <col min="10562" max="10562" customWidth="1" width="27.5703125"/>
    <col min="10563" max="10563" customWidth="1" width="27.5703125"/>
    <col min="10564" max="10564" customWidth="1" width="27.5703125"/>
    <col min="10565" max="10565" customWidth="1" width="27.5703125"/>
    <col min="10566" max="10566" customWidth="1" width="27.5703125"/>
    <col min="10567" max="10567" customWidth="1" width="27.5703125"/>
    <col min="10568" max="10568" customWidth="1" width="27.5703125"/>
    <col min="10569" max="10569" customWidth="1" width="27.5703125"/>
    <col min="10570" max="10570" customWidth="1" width="27.5703125"/>
    <col min="10571" max="10571" customWidth="1" width="27.5703125"/>
    <col min="10572" max="10572" customWidth="1" width="27.5703125"/>
    <col min="10573" max="10573" customWidth="1" width="27.5703125"/>
    <col min="10574" max="10574" customWidth="1" width="27.5703125"/>
    <col min="10575" max="10575" customWidth="1" width="27.5703125"/>
    <col min="10576" max="10576" customWidth="1" width="27.5703125"/>
    <col min="10577" max="10577" customWidth="1" width="27.5703125"/>
    <col min="10578" max="10578" customWidth="1" width="27.5703125"/>
    <col min="10579" max="10579" customWidth="1" width="27.5703125"/>
    <col min="10580" max="10580" customWidth="1" width="27.5703125"/>
    <col min="10581" max="10581" customWidth="1" width="27.5703125"/>
    <col min="10582" max="10582" customWidth="1" width="27.5703125"/>
    <col min="10583" max="10583" customWidth="1" width="27.5703125"/>
    <col min="10584" max="10584" customWidth="1" width="27.5703125"/>
    <col min="10585" max="10585" customWidth="1" width="27.5703125"/>
    <col min="10586" max="10586" customWidth="1" width="27.5703125"/>
    <col min="10587" max="10587" customWidth="1" width="27.5703125"/>
    <col min="10588" max="10588" customWidth="1" width="27.5703125"/>
    <col min="10589" max="10589" customWidth="1" width="27.5703125"/>
    <col min="10590" max="10590" customWidth="1" width="27.5703125"/>
    <col min="10591" max="10591" customWidth="1" width="27.5703125"/>
    <col min="10592" max="10592" customWidth="1" width="27.5703125"/>
    <col min="10593" max="10593" customWidth="1" width="27.5703125"/>
    <col min="10594" max="10594" customWidth="1" width="27.5703125"/>
    <col min="10595" max="10595" customWidth="1" width="27.5703125"/>
    <col min="10596" max="10596" customWidth="1" width="27.5703125"/>
    <col min="10597" max="10597" customWidth="1" width="27.5703125"/>
    <col min="10598" max="10598" customWidth="1" width="27.5703125"/>
    <col min="10599" max="10599" customWidth="1" width="27.5703125"/>
    <col min="10600" max="10600" customWidth="1" width="27.5703125"/>
    <col min="10601" max="10601" customWidth="1" width="27.5703125"/>
    <col min="10602" max="10602" customWidth="1" width="27.5703125"/>
    <col min="10603" max="10603" customWidth="1" width="27.5703125"/>
    <col min="10604" max="10604" customWidth="1" width="27.5703125"/>
    <col min="10605" max="10605" customWidth="1" width="27.5703125"/>
    <col min="10606" max="10606" customWidth="1" width="27.5703125"/>
    <col min="10607" max="10607" customWidth="1" width="27.5703125"/>
    <col min="10608" max="10608" customWidth="1" width="27.5703125"/>
    <col min="10609" max="10609" customWidth="1" width="27.5703125"/>
    <col min="10610" max="10610" customWidth="1" width="27.5703125"/>
    <col min="10611" max="10611" customWidth="1" width="27.5703125"/>
    <col min="10612" max="10612" customWidth="1" width="27.5703125"/>
    <col min="10613" max="10613" customWidth="1" width="27.5703125"/>
    <col min="10614" max="10614" customWidth="1" width="27.5703125"/>
    <col min="10615" max="10615" customWidth="1" width="27.5703125"/>
    <col min="10616" max="10616" customWidth="1" width="27.5703125"/>
    <col min="10617" max="10617" customWidth="1" width="27.5703125"/>
    <col min="10618" max="10618" customWidth="1" width="27.5703125"/>
    <col min="10619" max="10619" customWidth="1" width="27.5703125"/>
    <col min="10620" max="10620" customWidth="1" width="27.5703125"/>
    <col min="10621" max="10621" customWidth="1" width="27.5703125"/>
    <col min="10622" max="10622" customWidth="1" width="27.5703125"/>
    <col min="10623" max="10623" customWidth="1" width="27.5703125"/>
    <col min="10624" max="10624" customWidth="1" width="27.5703125"/>
    <col min="10625" max="10625" customWidth="1" width="27.5703125"/>
    <col min="10626" max="10626" customWidth="1" width="27.5703125"/>
    <col min="10627" max="10627" customWidth="1" width="27.5703125"/>
    <col min="10628" max="10628" customWidth="1" width="27.5703125"/>
    <col min="10629" max="10629" customWidth="1" width="27.5703125"/>
    <col min="10630" max="10630" customWidth="1" width="27.5703125"/>
    <col min="10631" max="10631" customWidth="1" width="27.5703125"/>
    <col min="10632" max="10632" customWidth="1" width="27.5703125"/>
    <col min="10633" max="10633" customWidth="1" width="27.5703125"/>
    <col min="10634" max="10634" customWidth="1" width="27.5703125"/>
    <col min="10635" max="10635" customWidth="1" width="27.5703125"/>
    <col min="10636" max="10636" customWidth="1" width="27.5703125"/>
    <col min="10637" max="10637" customWidth="1" width="27.5703125"/>
    <col min="10638" max="10638" customWidth="1" width="27.5703125"/>
    <col min="10639" max="10639" customWidth="1" width="27.5703125"/>
    <col min="10640" max="10640" customWidth="1" width="27.5703125"/>
    <col min="10641" max="10641" customWidth="1" width="27.5703125"/>
    <col min="10642" max="10642" customWidth="1" width="27.5703125"/>
    <col min="10643" max="10643" customWidth="1" width="27.5703125"/>
    <col min="10644" max="10644" customWidth="1" width="27.5703125"/>
    <col min="10645" max="10645" customWidth="1" width="27.5703125"/>
    <col min="10646" max="10646" customWidth="1" width="27.5703125"/>
    <col min="10647" max="10647" customWidth="1" width="27.5703125"/>
    <col min="10648" max="10648" customWidth="1" width="27.5703125"/>
    <col min="10649" max="10649" customWidth="1" width="27.5703125"/>
    <col min="10650" max="10650" customWidth="1" width="27.5703125"/>
    <col min="10651" max="10651" customWidth="1" width="27.5703125"/>
    <col min="10652" max="10652" customWidth="1" width="27.5703125"/>
    <col min="10653" max="10653" customWidth="1" width="27.5703125"/>
    <col min="10654" max="10654" customWidth="1" width="27.5703125"/>
    <col min="10655" max="10655" customWidth="1" width="27.5703125"/>
    <col min="10656" max="10656" customWidth="1" width="27.5703125"/>
    <col min="10657" max="10657" customWidth="1" width="27.5703125"/>
    <col min="10658" max="10658" customWidth="1" width="27.5703125"/>
    <col min="10659" max="10659" customWidth="1" width="27.5703125"/>
    <col min="10660" max="10660" customWidth="1" width="27.5703125"/>
    <col min="10661" max="10661" customWidth="1" width="27.5703125"/>
    <col min="10662" max="10662" customWidth="1" width="27.5703125"/>
    <col min="10663" max="10663" customWidth="1" width="27.5703125"/>
    <col min="10664" max="10664" customWidth="1" width="27.5703125"/>
    <col min="10665" max="10665" customWidth="1" width="27.5703125"/>
    <col min="10666" max="10666" customWidth="1" width="27.5703125"/>
    <col min="10667" max="10667" customWidth="1" width="27.5703125"/>
    <col min="10668" max="10668" customWidth="1" width="27.5703125"/>
    <col min="10669" max="10669" customWidth="1" width="27.5703125"/>
    <col min="10670" max="10670" customWidth="1" width="27.5703125"/>
    <col min="10671" max="10671" customWidth="1" width="27.5703125"/>
    <col min="10672" max="10672" customWidth="1" width="27.5703125"/>
    <col min="10673" max="10673" customWidth="1" width="27.5703125"/>
    <col min="10674" max="10674" customWidth="1" width="27.5703125"/>
    <col min="10675" max="10675" customWidth="1" width="27.5703125"/>
    <col min="10676" max="10676" customWidth="1" width="27.5703125"/>
    <col min="10677" max="10677" customWidth="1" width="27.5703125"/>
    <col min="10678" max="10678" customWidth="1" width="27.5703125"/>
    <col min="10679" max="10679" customWidth="1" width="27.5703125"/>
    <col min="10680" max="10680" customWidth="1" width="27.5703125"/>
    <col min="10681" max="10681" customWidth="1" width="27.5703125"/>
    <col min="10682" max="10682" customWidth="1" width="27.5703125"/>
    <col min="10683" max="10683" customWidth="1" width="27.5703125"/>
    <col min="10684" max="10684" customWidth="1" width="27.5703125"/>
    <col min="10685" max="10685" customWidth="1" width="27.5703125"/>
    <col min="10686" max="10686" customWidth="1" width="27.5703125"/>
    <col min="10687" max="10687" customWidth="1" width="27.5703125"/>
    <col min="10688" max="10688" customWidth="1" width="27.5703125"/>
    <col min="10689" max="10689" customWidth="1" width="27.5703125"/>
    <col min="10690" max="10690" customWidth="1" width="27.5703125"/>
    <col min="10691" max="10691" customWidth="1" width="27.5703125"/>
    <col min="10692" max="10692" customWidth="1" width="27.5703125"/>
    <col min="10693" max="10693" customWidth="1" width="27.5703125"/>
    <col min="10694" max="10694" customWidth="1" width="27.5703125"/>
    <col min="10695" max="10695" customWidth="1" width="27.5703125"/>
    <col min="10696" max="10696" customWidth="1" width="27.5703125"/>
    <col min="10697" max="10697" customWidth="1" width="27.5703125"/>
    <col min="10698" max="10698" customWidth="1" width="27.5703125"/>
    <col min="10699" max="10699" customWidth="1" width="27.5703125"/>
    <col min="10700" max="10700" customWidth="1" width="27.5703125"/>
    <col min="10701" max="10701" customWidth="1" width="27.5703125"/>
    <col min="10702" max="10702" customWidth="1" width="27.5703125"/>
    <col min="10703" max="10703" customWidth="1" width="27.5703125"/>
    <col min="10704" max="10704" customWidth="1" width="27.5703125"/>
    <col min="10705" max="10705" customWidth="1" width="27.5703125"/>
    <col min="10706" max="10706" customWidth="1" width="27.5703125"/>
    <col min="10707" max="10707" customWidth="1" width="27.5703125"/>
    <col min="10708" max="10708" customWidth="1" width="27.5703125"/>
    <col min="10709" max="10709" customWidth="1" width="27.5703125"/>
    <col min="10710" max="10710" customWidth="1" width="27.5703125"/>
    <col min="10711" max="10711" customWidth="1" width="27.5703125"/>
    <col min="10712" max="10712" customWidth="1" width="27.5703125"/>
    <col min="10713" max="10713" customWidth="1" width="27.5703125"/>
    <col min="10714" max="10714" customWidth="1" width="27.5703125"/>
    <col min="10715" max="10715" customWidth="1" width="27.5703125"/>
    <col min="10716" max="10716" customWidth="1" width="27.5703125"/>
    <col min="10717" max="10717" customWidth="1" width="27.5703125"/>
    <col min="10718" max="10718" customWidth="1" width="27.5703125"/>
    <col min="10719" max="10719" customWidth="1" width="27.5703125"/>
    <col min="10720" max="10720" customWidth="1" width="27.5703125"/>
    <col min="10721" max="10721" customWidth="1" width="27.5703125"/>
    <col min="10722" max="10722" customWidth="1" width="27.5703125"/>
    <col min="10723" max="10723" customWidth="1" width="27.5703125"/>
    <col min="10724" max="10724" customWidth="1" width="27.5703125"/>
    <col min="10725" max="10725" customWidth="1" width="27.5703125"/>
    <col min="10726" max="10726" customWidth="1" width="27.5703125"/>
    <col min="10727" max="10727" customWidth="1" width="27.5703125"/>
    <col min="10728" max="10728" customWidth="1" width="27.5703125"/>
    <col min="10729" max="10729" customWidth="1" width="27.5703125"/>
    <col min="10730" max="10730" customWidth="1" width="27.5703125"/>
    <col min="10731" max="10731" customWidth="1" width="27.5703125"/>
    <col min="10732" max="10732" customWidth="1" width="27.5703125"/>
    <col min="10733" max="10733" customWidth="1" width="27.5703125"/>
    <col min="10734" max="10734" customWidth="1" width="27.5703125"/>
    <col min="10735" max="10735" customWidth="1" width="27.5703125"/>
    <col min="10736" max="10736" customWidth="1" width="27.5703125"/>
    <col min="10737" max="10737" customWidth="1" width="27.5703125"/>
    <col min="10738" max="10738" customWidth="1" width="27.5703125"/>
    <col min="10739" max="10739" customWidth="1" width="27.5703125"/>
    <col min="10740" max="10740" customWidth="1" width="27.5703125"/>
    <col min="10741" max="10741" customWidth="1" width="27.5703125"/>
    <col min="10742" max="10742" customWidth="1" width="27.5703125"/>
    <col min="10743" max="10743" customWidth="1" width="27.5703125"/>
    <col min="10744" max="10744" customWidth="1" width="27.5703125"/>
    <col min="10745" max="10745" customWidth="1" width="27.5703125"/>
    <col min="10746" max="10746" customWidth="1" width="27.5703125"/>
    <col min="10747" max="10747" customWidth="1" width="27.5703125"/>
    <col min="10748" max="10748" customWidth="1" width="27.5703125"/>
    <col min="10749" max="10749" customWidth="1" width="27.5703125"/>
    <col min="10750" max="10750" customWidth="1" width="27.5703125"/>
    <col min="10751" max="10751" customWidth="1" width="27.5703125"/>
    <col min="10752" max="10752" customWidth="1" width="27.5703125"/>
    <col min="10753" max="10753" customWidth="1" width="27.5703125"/>
    <col min="10754" max="10754" customWidth="1" width="27.5703125"/>
    <col min="10755" max="10755" customWidth="1" width="27.5703125"/>
    <col min="10756" max="10756" customWidth="1" width="27.5703125"/>
    <col min="10757" max="10757" customWidth="1" width="27.5703125"/>
    <col min="10758" max="10758" customWidth="1" width="27.5703125"/>
    <col min="10759" max="10759" customWidth="1" width="27.5703125"/>
    <col min="10760" max="10760" customWidth="1" width="27.5703125"/>
    <col min="10761" max="10761" customWidth="1" width="27.5703125"/>
    <col min="10762" max="10762" customWidth="1" width="27.5703125"/>
    <col min="10763" max="10763" customWidth="1" width="27.5703125"/>
    <col min="10764" max="10764" customWidth="1" width="27.5703125"/>
    <col min="10765" max="10765" customWidth="1" width="27.5703125"/>
    <col min="10766" max="10766" customWidth="1" width="27.5703125"/>
    <col min="10767" max="10767" customWidth="1" width="27.5703125"/>
    <col min="10768" max="10768" customWidth="1" width="27.5703125"/>
    <col min="10769" max="10769" customWidth="1" width="27.5703125"/>
    <col min="10770" max="10770" customWidth="1" width="27.5703125"/>
    <col min="10771" max="10771" customWidth="1" width="27.5703125"/>
    <col min="10772" max="10772" customWidth="1" width="27.5703125"/>
    <col min="10773" max="10773" customWidth="1" width="27.5703125"/>
    <col min="10774" max="10774" customWidth="1" width="27.5703125"/>
    <col min="10775" max="10775" customWidth="1" width="27.5703125"/>
    <col min="10776" max="10776" customWidth="1" width="27.5703125"/>
    <col min="10777" max="10777" customWidth="1" width="27.5703125"/>
    <col min="10778" max="10778" customWidth="1" width="27.5703125"/>
    <col min="10779" max="10779" customWidth="1" width="27.5703125"/>
    <col min="10780" max="10780" customWidth="1" width="27.5703125"/>
    <col min="10781" max="10781" customWidth="1" width="27.5703125"/>
    <col min="10782" max="10782" customWidth="1" width="27.5703125"/>
    <col min="10783" max="10783" customWidth="1" width="27.5703125"/>
    <col min="10784" max="10784" customWidth="1" width="27.5703125"/>
    <col min="10785" max="10785" customWidth="1" width="27.5703125"/>
    <col min="10786" max="10786" customWidth="1" width="27.5703125"/>
    <col min="10787" max="10787" customWidth="1" width="27.5703125"/>
    <col min="10788" max="10788" customWidth="1" width="27.5703125"/>
    <col min="10789" max="10789" customWidth="1" width="27.5703125"/>
    <col min="10790" max="10790" customWidth="1" width="27.5703125"/>
    <col min="10791" max="10791" customWidth="1" width="27.5703125"/>
    <col min="10792" max="10792" customWidth="1" width="27.5703125"/>
    <col min="10793" max="10793" customWidth="1" width="27.5703125"/>
    <col min="10794" max="10794" customWidth="1" width="27.5703125"/>
    <col min="10795" max="10795" customWidth="1" width="27.5703125"/>
    <col min="10796" max="10796" customWidth="1" width="27.5703125"/>
    <col min="10797" max="10797" customWidth="1" width="27.5703125"/>
    <col min="10798" max="10798" customWidth="1" width="27.5703125"/>
    <col min="10799" max="10799" customWidth="1" width="27.5703125"/>
    <col min="10800" max="10800" customWidth="1" width="27.5703125"/>
    <col min="10801" max="10801" customWidth="1" width="27.5703125"/>
    <col min="10802" max="10802" customWidth="1" width="27.5703125"/>
    <col min="10803" max="10803" customWidth="1" width="27.5703125"/>
    <col min="10804" max="10804" customWidth="1" width="27.5703125"/>
    <col min="10805" max="10805" customWidth="1" width="27.5703125"/>
    <col min="10806" max="10806" customWidth="1" width="27.5703125"/>
    <col min="10807" max="10807" customWidth="1" width="27.5703125"/>
    <col min="10808" max="10808" customWidth="1" width="27.5703125"/>
    <col min="10809" max="10809" customWidth="1" width="27.5703125"/>
    <col min="10810" max="10810" customWidth="1" width="27.5703125"/>
    <col min="10811" max="10811" customWidth="1" width="27.5703125"/>
    <col min="10812" max="10812" customWidth="1" width="27.5703125"/>
    <col min="10813" max="10813" customWidth="1" width="27.5703125"/>
    <col min="10814" max="10814" customWidth="1" width="27.5703125"/>
    <col min="10815" max="10815" customWidth="1" width="27.5703125"/>
    <col min="10816" max="10816" customWidth="1" width="27.5703125"/>
    <col min="10817" max="10817" customWidth="1" width="27.5703125"/>
    <col min="10818" max="10818" customWidth="1" width="27.5703125"/>
    <col min="10819" max="10819" customWidth="1" width="27.5703125"/>
    <col min="10820" max="10820" customWidth="1" width="27.5703125"/>
    <col min="10821" max="10821" customWidth="1" width="27.5703125"/>
    <col min="10822" max="10822" customWidth="1" width="27.5703125"/>
    <col min="10823" max="10823" customWidth="1" width="27.5703125"/>
    <col min="10824" max="10824" customWidth="1" width="27.5703125"/>
    <col min="10825" max="10825" customWidth="1" width="27.5703125"/>
    <col min="10826" max="10826" customWidth="1" width="27.5703125"/>
    <col min="10827" max="10827" customWidth="1" width="27.5703125"/>
    <col min="10828" max="10828" customWidth="1" width="27.5703125"/>
    <col min="10829" max="10829" customWidth="1" width="27.5703125"/>
    <col min="10830" max="10830" customWidth="1" width="27.5703125"/>
    <col min="10831" max="10831" customWidth="1" width="27.5703125"/>
    <col min="10832" max="10832" customWidth="1" width="27.5703125"/>
    <col min="10833" max="10833" customWidth="1" width="27.5703125"/>
    <col min="10834" max="10834" customWidth="1" width="27.5703125"/>
    <col min="10835" max="10835" customWidth="1" width="27.5703125"/>
    <col min="10836" max="10836" customWidth="1" width="27.5703125"/>
    <col min="10837" max="10837" customWidth="1" width="27.5703125"/>
    <col min="10838" max="10838" customWidth="1" width="27.5703125"/>
    <col min="10839" max="10839" customWidth="1" width="27.5703125"/>
    <col min="10840" max="10840" customWidth="1" width="27.5703125"/>
    <col min="10841" max="10841" customWidth="1" width="27.5703125"/>
    <col min="10842" max="10842" customWidth="1" width="27.5703125"/>
    <col min="10843" max="10843" customWidth="1" width="27.5703125"/>
    <col min="10844" max="10844" customWidth="1" width="27.5703125"/>
    <col min="10845" max="10845" customWidth="1" width="27.5703125"/>
    <col min="10846" max="10846" customWidth="1" width="27.5703125"/>
    <col min="10847" max="10847" customWidth="1" width="27.5703125"/>
    <col min="10848" max="10848" customWidth="1" width="27.5703125"/>
    <col min="10849" max="10849" customWidth="1" width="27.5703125"/>
    <col min="10850" max="10850" customWidth="1" width="27.5703125"/>
    <col min="10851" max="10851" customWidth="1" width="27.5703125"/>
    <col min="10852" max="10852" customWidth="1" width="27.5703125"/>
    <col min="10853" max="10853" customWidth="1" width="27.5703125"/>
    <col min="10854" max="10854" customWidth="1" width="27.5703125"/>
    <col min="10855" max="10855" customWidth="1" width="27.5703125"/>
    <col min="10856" max="10856" customWidth="1" width="27.5703125"/>
    <col min="10857" max="10857" customWidth="1" width="27.5703125"/>
    <col min="10858" max="10858" customWidth="1" width="27.5703125"/>
    <col min="10859" max="10859" customWidth="1" width="27.5703125"/>
    <col min="10860" max="10860" customWidth="1" width="27.5703125"/>
    <col min="10861" max="10861" customWidth="1" width="27.5703125"/>
    <col min="10862" max="10862" customWidth="1" width="27.5703125"/>
    <col min="10863" max="10863" customWidth="1" width="27.5703125"/>
    <col min="10864" max="10864" customWidth="1" width="27.5703125"/>
    <col min="10865" max="10865" customWidth="1" width="27.5703125"/>
    <col min="10866" max="10866" customWidth="1" width="27.5703125"/>
    <col min="10867" max="10867" customWidth="1" width="27.5703125"/>
    <col min="10868" max="10868" customWidth="1" width="27.5703125"/>
    <col min="10869" max="10869" customWidth="1" width="27.5703125"/>
    <col min="10870" max="10870" customWidth="1" width="27.5703125"/>
    <col min="10871" max="10871" customWidth="1" width="27.5703125"/>
    <col min="10872" max="10872" customWidth="1" width="27.5703125"/>
    <col min="10873" max="10873" customWidth="1" width="27.5703125"/>
    <col min="10874" max="10874" customWidth="1" width="27.5703125"/>
    <col min="10875" max="10875" customWidth="1" width="27.5703125"/>
    <col min="10876" max="10876" customWidth="1" width="27.5703125"/>
    <col min="10877" max="10877" customWidth="1" width="27.5703125"/>
    <col min="10878" max="10878" customWidth="1" width="27.5703125"/>
    <col min="10879" max="10879" customWidth="1" width="27.5703125"/>
    <col min="10880" max="10880" customWidth="1" width="27.5703125"/>
    <col min="10881" max="10881" customWidth="1" width="27.5703125"/>
    <col min="10882" max="10882" customWidth="1" width="27.5703125"/>
    <col min="10883" max="10883" customWidth="1" width="27.5703125"/>
    <col min="10884" max="10884" customWidth="1" width="27.5703125"/>
    <col min="10885" max="10885" customWidth="1" width="27.5703125"/>
    <col min="10886" max="10886" customWidth="1" width="27.5703125"/>
    <col min="10887" max="10887" customWidth="1" width="27.5703125"/>
    <col min="10888" max="10888" customWidth="1" width="27.5703125"/>
    <col min="10889" max="10889" customWidth="1" width="27.5703125"/>
    <col min="10890" max="10890" customWidth="1" width="27.5703125"/>
    <col min="10891" max="10891" customWidth="1" width="27.5703125"/>
    <col min="10892" max="10892" customWidth="1" width="27.5703125"/>
    <col min="10893" max="10893" customWidth="1" width="27.5703125"/>
    <col min="10894" max="10894" customWidth="1" width="27.5703125"/>
    <col min="10895" max="10895" customWidth="1" width="27.5703125"/>
    <col min="10896" max="10896" customWidth="1" width="27.5703125"/>
    <col min="10897" max="10897" customWidth="1" width="27.5703125"/>
    <col min="10898" max="10898" customWidth="1" width="27.5703125"/>
    <col min="10899" max="10899" customWidth="1" width="27.5703125"/>
    <col min="10900" max="10900" customWidth="1" width="27.5703125"/>
    <col min="10901" max="10901" customWidth="1" width="27.5703125"/>
    <col min="10902" max="10902" customWidth="1" width="27.5703125"/>
    <col min="10903" max="10903" customWidth="1" width="27.5703125"/>
    <col min="10904" max="10904" customWidth="1" width="27.5703125"/>
    <col min="10905" max="10905" customWidth="1" width="27.5703125"/>
    <col min="10906" max="10906" customWidth="1" width="27.5703125"/>
    <col min="10907" max="10907" customWidth="1" width="27.5703125"/>
    <col min="10908" max="10908" customWidth="1" width="27.5703125"/>
    <col min="10909" max="10909" customWidth="1" width="27.5703125"/>
    <col min="10910" max="10910" customWidth="1" width="27.5703125"/>
    <col min="10911" max="10911" customWidth="1" width="27.5703125"/>
    <col min="10912" max="10912" customWidth="1" width="27.5703125"/>
    <col min="10913" max="10913" customWidth="1" width="27.5703125"/>
    <col min="10914" max="10914" customWidth="1" width="27.5703125"/>
    <col min="10915" max="10915" customWidth="1" width="27.5703125"/>
    <col min="10916" max="10916" customWidth="1" width="27.5703125"/>
    <col min="10917" max="10917" customWidth="1" width="27.5703125"/>
    <col min="10918" max="10918" customWidth="1" width="27.5703125"/>
    <col min="10919" max="10919" customWidth="1" width="27.5703125"/>
    <col min="10920" max="10920" customWidth="1" width="27.5703125"/>
    <col min="10921" max="10921" customWidth="1" width="27.5703125"/>
    <col min="10922" max="10922" customWidth="1" width="27.5703125"/>
    <col min="10923" max="10923" customWidth="1" width="27.5703125"/>
    <col min="10924" max="10924" customWidth="1" width="27.5703125"/>
    <col min="10925" max="10925" customWidth="1" width="27.5703125"/>
    <col min="10926" max="10926" customWidth="1" width="27.5703125"/>
    <col min="10927" max="10927" customWidth="1" width="27.5703125"/>
    <col min="10928" max="10928" customWidth="1" width="27.5703125"/>
    <col min="10929" max="10929" customWidth="1" width="27.5703125"/>
    <col min="10930" max="10930" customWidth="1" width="27.5703125"/>
    <col min="10931" max="10931" customWidth="1" width="27.5703125"/>
    <col min="10932" max="10932" customWidth="1" width="27.5703125"/>
    <col min="10933" max="10933" customWidth="1" width="27.5703125"/>
    <col min="10934" max="10934" customWidth="1" width="27.5703125"/>
    <col min="10935" max="10935" customWidth="1" width="27.5703125"/>
    <col min="10936" max="10936" customWidth="1" width="27.5703125"/>
    <col min="10937" max="10937" customWidth="1" width="27.5703125"/>
    <col min="10938" max="10938" customWidth="1" width="27.5703125"/>
    <col min="10939" max="10939" customWidth="1" width="27.5703125"/>
    <col min="10940" max="10940" customWidth="1" width="27.5703125"/>
    <col min="10941" max="10941" customWidth="1" width="27.5703125"/>
    <col min="10942" max="10942" customWidth="1" width="27.5703125"/>
    <col min="10943" max="10943" customWidth="1" width="27.5703125"/>
    <col min="10944" max="10944" customWidth="1" width="27.5703125"/>
    <col min="10945" max="10945" customWidth="1" width="27.5703125"/>
    <col min="10946" max="10946" customWidth="1" width="27.5703125"/>
    <col min="10947" max="10947" customWidth="1" width="27.5703125"/>
    <col min="10948" max="10948" customWidth="1" width="27.5703125"/>
    <col min="10949" max="10949" customWidth="1" width="27.5703125"/>
    <col min="10950" max="10950" customWidth="1" width="27.5703125"/>
    <col min="10951" max="10951" customWidth="1" width="27.5703125"/>
    <col min="10952" max="10952" customWidth="1" width="27.5703125"/>
    <col min="10953" max="10953" customWidth="1" width="27.5703125"/>
    <col min="10954" max="10954" customWidth="1" width="27.5703125"/>
    <col min="10955" max="10955" customWidth="1" width="27.5703125"/>
    <col min="10956" max="10956" customWidth="1" width="27.5703125"/>
    <col min="10957" max="10957" customWidth="1" width="27.5703125"/>
    <col min="10958" max="10958" customWidth="1" width="27.5703125"/>
    <col min="10959" max="10959" customWidth="1" width="27.5703125"/>
    <col min="10960" max="10960" customWidth="1" width="27.5703125"/>
    <col min="10961" max="10961" customWidth="1" width="27.5703125"/>
    <col min="10962" max="10962" customWidth="1" width="27.5703125"/>
    <col min="10963" max="10963" customWidth="1" width="27.5703125"/>
    <col min="10964" max="10964" customWidth="1" width="27.5703125"/>
    <col min="10965" max="10965" customWidth="1" width="27.5703125"/>
    <col min="10966" max="10966" customWidth="1" width="27.5703125"/>
    <col min="10967" max="10967" customWidth="1" width="27.5703125"/>
    <col min="10968" max="10968" customWidth="1" width="27.5703125"/>
    <col min="10969" max="10969" customWidth="1" width="27.5703125"/>
    <col min="10970" max="10970" customWidth="1" width="27.5703125"/>
    <col min="10971" max="10971" customWidth="1" width="27.5703125"/>
    <col min="10972" max="10972" customWidth="1" width="27.5703125"/>
    <col min="10973" max="10973" customWidth="1" width="27.5703125"/>
    <col min="10974" max="10974" customWidth="1" width="27.5703125"/>
    <col min="10975" max="10975" customWidth="1" width="27.5703125"/>
    <col min="10976" max="10976" customWidth="1" width="27.5703125"/>
    <col min="10977" max="10977" customWidth="1" width="27.5703125"/>
    <col min="10978" max="10978" customWidth="1" width="27.5703125"/>
    <col min="10979" max="10979" customWidth="1" width="27.5703125"/>
    <col min="10980" max="10980" customWidth="1" width="27.5703125"/>
    <col min="10981" max="10981" customWidth="1" width="27.5703125"/>
    <col min="10982" max="10982" customWidth="1" width="27.5703125"/>
    <col min="10983" max="10983" customWidth="1" width="27.5703125"/>
    <col min="10984" max="10984" customWidth="1" width="27.5703125"/>
    <col min="10985" max="10985" customWidth="1" width="27.5703125"/>
    <col min="10986" max="10986" customWidth="1" width="27.5703125"/>
    <col min="10987" max="10987" customWidth="1" width="27.5703125"/>
    <col min="10988" max="10988" customWidth="1" width="27.5703125"/>
    <col min="10989" max="10989" customWidth="1" width="27.5703125"/>
    <col min="10990" max="10990" customWidth="1" width="27.5703125"/>
    <col min="10991" max="10991" customWidth="1" width="27.5703125"/>
    <col min="10992" max="10992" customWidth="1" width="27.5703125"/>
    <col min="10993" max="10993" customWidth="1" width="27.5703125"/>
    <col min="10994" max="10994" customWidth="1" width="27.5703125"/>
    <col min="10995" max="10995" customWidth="1" width="27.5703125"/>
    <col min="10996" max="10996" customWidth="1" width="27.5703125"/>
    <col min="10997" max="10997" customWidth="1" width="27.5703125"/>
    <col min="10998" max="10998" customWidth="1" width="27.5703125"/>
    <col min="10999" max="10999" customWidth="1" width="27.5703125"/>
    <col min="11000" max="11000" customWidth="1" width="27.5703125"/>
    <col min="11001" max="11001" customWidth="1" width="27.5703125"/>
    <col min="11002" max="11002" customWidth="1" width="27.5703125"/>
    <col min="11003" max="11003" customWidth="1" width="27.5703125"/>
    <col min="11004" max="11004" customWidth="1" width="27.5703125"/>
    <col min="11005" max="11005" customWidth="1" width="27.5703125"/>
    <col min="11006" max="11006" customWidth="1" width="27.5703125"/>
    <col min="11007" max="11007" customWidth="1" width="27.5703125"/>
    <col min="11008" max="11008" customWidth="1" width="27.5703125"/>
    <col min="11009" max="11009" customWidth="1" width="27.5703125"/>
    <col min="11010" max="11010" customWidth="1" width="27.5703125"/>
    <col min="11011" max="11011" customWidth="1" width="27.5703125"/>
    <col min="11012" max="11012" customWidth="1" width="27.5703125"/>
    <col min="11013" max="11013" customWidth="1" width="27.5703125"/>
    <col min="11014" max="11014" customWidth="1" width="27.5703125"/>
    <col min="11015" max="11015" customWidth="1" width="27.5703125"/>
    <col min="11016" max="11016" customWidth="1" width="27.5703125"/>
    <col min="11017" max="11017" customWidth="1" width="27.5703125"/>
    <col min="11018" max="11018" customWidth="1" width="27.5703125"/>
    <col min="11019" max="11019" customWidth="1" width="27.5703125"/>
    <col min="11020" max="11020" customWidth="1" width="27.5703125"/>
    <col min="11021" max="11021" customWidth="1" width="27.5703125"/>
    <col min="11022" max="11022" customWidth="1" width="27.5703125"/>
    <col min="11023" max="11023" customWidth="1" width="27.5703125"/>
    <col min="11024" max="11024" customWidth="1" width="27.5703125"/>
    <col min="11025" max="11025" customWidth="1" width="27.5703125"/>
    <col min="11026" max="11026" customWidth="1" width="27.5703125"/>
    <col min="11027" max="11027" customWidth="1" width="27.5703125"/>
    <col min="11028" max="11028" customWidth="1" width="27.5703125"/>
    <col min="11029" max="11029" customWidth="1" width="27.5703125"/>
    <col min="11030" max="11030" customWidth="1" width="27.5703125"/>
    <col min="11031" max="11031" customWidth="1" width="27.5703125"/>
    <col min="11032" max="11032" customWidth="1" width="27.5703125"/>
    <col min="11033" max="11033" customWidth="1" width="27.5703125"/>
    <col min="11034" max="11034" customWidth="1" width="27.5703125"/>
    <col min="11035" max="11035" customWidth="1" width="27.5703125"/>
    <col min="11036" max="11036" customWidth="1" width="27.5703125"/>
    <col min="11037" max="11037" customWidth="1" width="27.5703125"/>
    <col min="11038" max="11038" customWidth="1" width="27.5703125"/>
    <col min="11039" max="11039" customWidth="1" width="27.5703125"/>
    <col min="11040" max="11040" customWidth="1" width="27.5703125"/>
    <col min="11041" max="11041" customWidth="1" width="27.5703125"/>
    <col min="11042" max="11042" customWidth="1" width="27.5703125"/>
    <col min="11043" max="11043" customWidth="1" width="27.5703125"/>
    <col min="11044" max="11044" customWidth="1" width="27.5703125"/>
    <col min="11045" max="11045" customWidth="1" width="27.5703125"/>
    <col min="11046" max="11046" customWidth="1" width="27.5703125"/>
    <col min="11047" max="11047" customWidth="1" width="27.5703125"/>
    <col min="11048" max="11048" customWidth="1" width="27.5703125"/>
    <col min="11049" max="11049" customWidth="1" width="27.5703125"/>
    <col min="11050" max="11050" customWidth="1" width="27.5703125"/>
    <col min="11051" max="11051" customWidth="1" width="27.5703125"/>
    <col min="11052" max="11052" customWidth="1" width="27.5703125"/>
    <col min="11053" max="11053" customWidth="1" width="27.5703125"/>
    <col min="11054" max="11054" customWidth="1" width="27.5703125"/>
    <col min="11055" max="11055" customWidth="1" width="27.5703125"/>
    <col min="11056" max="11056" customWidth="1" width="27.5703125"/>
    <col min="11057" max="11057" customWidth="1" width="27.5703125"/>
    <col min="11058" max="11058" customWidth="1" width="27.5703125"/>
    <col min="11059" max="11059" customWidth="1" width="27.5703125"/>
    <col min="11060" max="11060" customWidth="1" width="27.5703125"/>
    <col min="11061" max="11061" customWidth="1" width="27.5703125"/>
    <col min="11062" max="11062" customWidth="1" width="27.5703125"/>
    <col min="11063" max="11063" customWidth="1" width="27.5703125"/>
    <col min="11064" max="11064" customWidth="1" width="27.5703125"/>
    <col min="11065" max="11065" customWidth="1" width="27.5703125"/>
    <col min="11066" max="11066" customWidth="1" width="27.5703125"/>
    <col min="11067" max="11067" customWidth="1" width="27.5703125"/>
    <col min="11068" max="11068" customWidth="1" width="27.5703125"/>
    <col min="11069" max="11069" customWidth="1" width="27.5703125"/>
    <col min="11070" max="11070" customWidth="1" width="27.5703125"/>
    <col min="11071" max="11071" customWidth="1" width="27.5703125"/>
    <col min="11072" max="11072" customWidth="1" width="27.5703125"/>
    <col min="11073" max="11073" customWidth="1" width="27.5703125"/>
    <col min="11074" max="11074" customWidth="1" width="27.5703125"/>
    <col min="11075" max="11075" customWidth="1" width="27.5703125"/>
    <col min="11076" max="11076" customWidth="1" width="27.5703125"/>
    <col min="11077" max="11077" customWidth="1" width="27.5703125"/>
    <col min="11078" max="11078" customWidth="1" width="27.5703125"/>
    <col min="11079" max="11079" customWidth="1" width="27.5703125"/>
    <col min="11080" max="11080" customWidth="1" width="27.5703125"/>
    <col min="11081" max="11081" customWidth="1" width="27.5703125"/>
    <col min="11082" max="11082" customWidth="1" width="27.5703125"/>
    <col min="11083" max="11083" customWidth="1" width="27.5703125"/>
    <col min="11084" max="11084" customWidth="1" width="27.5703125"/>
    <col min="11085" max="11085" customWidth="1" width="27.5703125"/>
    <col min="11086" max="11086" customWidth="1" width="27.5703125"/>
    <col min="11087" max="11087" customWidth="1" width="27.5703125"/>
    <col min="11088" max="11088" customWidth="1" width="27.5703125"/>
    <col min="11089" max="11089" customWidth="1" width="27.5703125"/>
    <col min="11090" max="11090" customWidth="1" width="27.5703125"/>
    <col min="11091" max="11091" customWidth="1" width="27.5703125"/>
    <col min="11092" max="11092" customWidth="1" width="27.5703125"/>
    <col min="11093" max="11093" customWidth="1" width="27.5703125"/>
    <col min="11094" max="11094" customWidth="1" width="27.5703125"/>
    <col min="11095" max="11095" customWidth="1" width="27.5703125"/>
    <col min="11096" max="11096" customWidth="1" width="27.5703125"/>
    <col min="11097" max="11097" customWidth="1" width="27.5703125"/>
    <col min="11098" max="11098" customWidth="1" width="27.5703125"/>
    <col min="11099" max="11099" customWidth="1" width="27.5703125"/>
    <col min="11100" max="11100" customWidth="1" width="27.5703125"/>
    <col min="11101" max="11101" customWidth="1" width="27.5703125"/>
    <col min="11102" max="11102" customWidth="1" width="27.5703125"/>
    <col min="11103" max="11103" customWidth="1" width="27.5703125"/>
    <col min="11104" max="11104" customWidth="1" width="27.5703125"/>
    <col min="11105" max="11105" customWidth="1" width="27.5703125"/>
    <col min="11106" max="11106" customWidth="1" width="27.5703125"/>
    <col min="11107" max="11107" customWidth="1" width="27.5703125"/>
    <col min="11108" max="11108" customWidth="1" width="27.5703125"/>
    <col min="11109" max="11109" customWidth="1" width="27.5703125"/>
    <col min="11110" max="11110" customWidth="1" width="27.5703125"/>
    <col min="11111" max="11111" customWidth="1" width="27.5703125"/>
    <col min="11112" max="11112" customWidth="1" width="27.5703125"/>
    <col min="11113" max="11113" customWidth="1" width="27.5703125"/>
    <col min="11114" max="11114" customWidth="1" width="27.5703125"/>
    <col min="11115" max="11115" customWidth="1" width="27.5703125"/>
    <col min="11116" max="11116" customWidth="1" width="27.5703125"/>
    <col min="11117" max="11117" customWidth="1" width="27.5703125"/>
    <col min="11118" max="11118" customWidth="1" width="27.5703125"/>
    <col min="11119" max="11119" customWidth="1" width="27.5703125"/>
    <col min="11120" max="11120" customWidth="1" width="27.5703125"/>
    <col min="11121" max="11121" customWidth="1" width="27.5703125"/>
    <col min="11122" max="11122" customWidth="1" width="27.5703125"/>
    <col min="11123" max="11123" customWidth="1" width="27.5703125"/>
    <col min="11124" max="11124" customWidth="1" width="27.5703125"/>
    <col min="11125" max="11125" customWidth="1" width="27.5703125"/>
    <col min="11126" max="11126" customWidth="1" width="27.5703125"/>
    <col min="11127" max="11127" customWidth="1" width="27.5703125"/>
    <col min="11128" max="11128" customWidth="1" width="27.5703125"/>
    <col min="11129" max="11129" customWidth="1" width="27.5703125"/>
    <col min="11130" max="11130" customWidth="1" width="27.5703125"/>
    <col min="11131" max="11131" customWidth="1" width="27.5703125"/>
    <col min="11132" max="11132" customWidth="1" width="27.5703125"/>
    <col min="11133" max="11133" customWidth="1" width="27.5703125"/>
    <col min="11134" max="11134" customWidth="1" width="27.5703125"/>
    <col min="11135" max="11135" customWidth="1" width="27.5703125"/>
    <col min="11136" max="11136" customWidth="1" width="27.5703125"/>
    <col min="11137" max="11137" customWidth="1" width="27.5703125"/>
    <col min="11138" max="11138" customWidth="1" width="27.5703125"/>
    <col min="11139" max="11139" customWidth="1" width="27.5703125"/>
    <col min="11140" max="11140" customWidth="1" width="27.5703125"/>
    <col min="11141" max="11141" customWidth="1" width="27.5703125"/>
    <col min="11142" max="11142" customWidth="1" width="27.5703125"/>
    <col min="11143" max="11143" customWidth="1" width="27.5703125"/>
    <col min="11144" max="11144" customWidth="1" width="27.5703125"/>
    <col min="11145" max="11145" customWidth="1" width="27.5703125"/>
    <col min="11146" max="11146" customWidth="1" width="27.5703125"/>
    <col min="11147" max="11147" customWidth="1" width="27.5703125"/>
    <col min="11148" max="11148" customWidth="1" width="27.5703125"/>
    <col min="11149" max="11149" customWidth="1" width="27.5703125"/>
    <col min="11150" max="11150" customWidth="1" width="27.5703125"/>
    <col min="11151" max="11151" customWidth="1" width="27.5703125"/>
    <col min="11152" max="11152" customWidth="1" width="27.5703125"/>
    <col min="11153" max="11153" customWidth="1" width="27.5703125"/>
    <col min="11154" max="11154" customWidth="1" width="27.5703125"/>
    <col min="11155" max="11155" customWidth="1" width="27.5703125"/>
    <col min="11156" max="11156" customWidth="1" width="27.5703125"/>
    <col min="11157" max="11157" customWidth="1" width="27.5703125"/>
    <col min="11158" max="11158" customWidth="1" width="27.5703125"/>
    <col min="11159" max="11159" customWidth="1" width="27.5703125"/>
    <col min="11160" max="11160" customWidth="1" width="27.5703125"/>
    <col min="11161" max="11161" customWidth="1" width="27.5703125"/>
    <col min="11162" max="11162" customWidth="1" width="27.5703125"/>
    <col min="11163" max="11163" customWidth="1" width="27.5703125"/>
    <col min="11164" max="11164" customWidth="1" width="27.5703125"/>
    <col min="11165" max="11165" customWidth="1" width="27.5703125"/>
    <col min="11166" max="11166" customWidth="1" width="27.5703125"/>
    <col min="11167" max="11167" customWidth="1" width="27.5703125"/>
    <col min="11168" max="11168" customWidth="1" width="27.5703125"/>
    <col min="11169" max="11169" customWidth="1" width="27.5703125"/>
    <col min="11170" max="11170" customWidth="1" width="27.5703125"/>
    <col min="11171" max="11171" customWidth="1" width="27.5703125"/>
    <col min="11172" max="11172" customWidth="1" width="27.5703125"/>
    <col min="11173" max="11173" customWidth="1" width="27.5703125"/>
    <col min="11174" max="11174" customWidth="1" width="27.5703125"/>
    <col min="11175" max="11175" customWidth="1" width="27.5703125"/>
    <col min="11176" max="11176" customWidth="1" width="27.5703125"/>
    <col min="11177" max="11177" customWidth="1" width="27.5703125"/>
    <col min="11178" max="11178" customWidth="1" width="27.5703125"/>
    <col min="11179" max="11179" customWidth="1" width="27.5703125"/>
    <col min="11180" max="11180" customWidth="1" width="27.5703125"/>
    <col min="11181" max="11181" customWidth="1" width="27.5703125"/>
    <col min="11182" max="11182" customWidth="1" width="27.5703125"/>
    <col min="11183" max="11183" customWidth="1" width="27.5703125"/>
    <col min="11184" max="11184" customWidth="1" width="27.5703125"/>
    <col min="11185" max="11185" customWidth="1" width="27.5703125"/>
    <col min="11186" max="11186" customWidth="1" width="27.5703125"/>
    <col min="11187" max="11187" customWidth="1" width="27.5703125"/>
    <col min="11188" max="11188" customWidth="1" width="27.5703125"/>
    <col min="11189" max="11189" customWidth="1" width="27.5703125"/>
    <col min="11190" max="11190" customWidth="1" width="27.5703125"/>
    <col min="11191" max="11191" customWidth="1" width="27.5703125"/>
    <col min="11192" max="11192" customWidth="1" width="27.5703125"/>
    <col min="11193" max="11193" customWidth="1" width="27.5703125"/>
    <col min="11194" max="11194" customWidth="1" width="27.5703125"/>
    <col min="11195" max="11195" customWidth="1" width="27.5703125"/>
    <col min="11196" max="11196" customWidth="1" width="27.5703125"/>
    <col min="11197" max="11197" customWidth="1" width="27.5703125"/>
    <col min="11198" max="11198" customWidth="1" width="27.5703125"/>
    <col min="11199" max="11199" customWidth="1" width="27.5703125"/>
    <col min="11200" max="11200" customWidth="1" width="27.5703125"/>
    <col min="11201" max="11201" customWidth="1" width="27.5703125"/>
    <col min="11202" max="11202" customWidth="1" width="27.5703125"/>
    <col min="11203" max="11203" customWidth="1" width="27.5703125"/>
    <col min="11204" max="11204" customWidth="1" width="27.5703125"/>
    <col min="11205" max="11205" customWidth="1" width="27.5703125"/>
    <col min="11206" max="11206" customWidth="1" width="27.5703125"/>
    <col min="11207" max="11207" customWidth="1" width="27.5703125"/>
    <col min="11208" max="11208" customWidth="1" width="27.5703125"/>
    <col min="11209" max="11209" customWidth="1" width="27.5703125"/>
    <col min="11210" max="11210" customWidth="1" width="27.5703125"/>
    <col min="11211" max="11211" customWidth="1" width="27.5703125"/>
    <col min="11212" max="11212" customWidth="1" width="27.5703125"/>
    <col min="11213" max="11213" customWidth="1" width="27.5703125"/>
    <col min="11214" max="11214" customWidth="1" width="27.5703125"/>
    <col min="11215" max="11215" customWidth="1" width="27.5703125"/>
    <col min="11216" max="11216" customWidth="1" width="27.5703125"/>
    <col min="11217" max="11217" customWidth="1" width="27.5703125"/>
    <col min="11218" max="11218" customWidth="1" width="27.5703125"/>
    <col min="11219" max="11219" customWidth="1" width="27.5703125"/>
    <col min="11220" max="11220" customWidth="1" width="27.5703125"/>
    <col min="11221" max="11221" customWidth="1" width="27.5703125"/>
    <col min="11222" max="11222" customWidth="1" width="27.5703125"/>
    <col min="11223" max="11223" customWidth="1" width="27.5703125"/>
    <col min="11224" max="11224" customWidth="1" width="27.5703125"/>
    <col min="11225" max="11225" customWidth="1" width="27.5703125"/>
    <col min="11226" max="11226" customWidth="1" width="27.5703125"/>
    <col min="11227" max="11227" customWidth="1" width="27.5703125"/>
    <col min="11228" max="11228" customWidth="1" width="27.5703125"/>
    <col min="11229" max="11229" customWidth="1" width="27.5703125"/>
    <col min="11230" max="11230" customWidth="1" width="27.5703125"/>
    <col min="11231" max="11231" customWidth="1" width="27.5703125"/>
    <col min="11232" max="11232" customWidth="1" width="27.5703125"/>
    <col min="11233" max="11233" customWidth="1" width="27.5703125"/>
    <col min="11234" max="11234" customWidth="1" width="27.5703125"/>
    <col min="11235" max="11235" customWidth="1" width="27.5703125"/>
    <col min="11236" max="11236" customWidth="1" width="27.5703125"/>
    <col min="11237" max="11237" customWidth="1" width="27.5703125"/>
    <col min="11238" max="11238" customWidth="1" width="27.5703125"/>
    <col min="11239" max="11239" customWidth="1" width="27.5703125"/>
    <col min="11240" max="11240" customWidth="1" width="27.5703125"/>
    <col min="11241" max="11241" customWidth="1" width="27.5703125"/>
    <col min="11242" max="11242" customWidth="1" width="27.5703125"/>
    <col min="11243" max="11243" customWidth="1" width="27.5703125"/>
    <col min="11244" max="11244" customWidth="1" width="27.5703125"/>
    <col min="11245" max="11245" customWidth="1" width="27.5703125"/>
    <col min="11246" max="11246" customWidth="1" width="27.5703125"/>
    <col min="11247" max="11247" customWidth="1" width="27.5703125"/>
    <col min="11248" max="11248" customWidth="1" width="27.5703125"/>
    <col min="11249" max="11249" customWidth="1" width="27.5703125"/>
    <col min="11250" max="11250" customWidth="1" width="27.5703125"/>
    <col min="11251" max="11251" customWidth="1" width="27.5703125"/>
    <col min="11252" max="11252" customWidth="1" width="27.5703125"/>
    <col min="11253" max="11253" customWidth="1" width="27.5703125"/>
    <col min="11254" max="11254" customWidth="1" width="27.5703125"/>
    <col min="11255" max="11255" customWidth="1" width="27.5703125"/>
    <col min="11256" max="11256" customWidth="1" width="27.5703125"/>
    <col min="11257" max="11257" customWidth="1" width="27.5703125"/>
    <col min="11258" max="11258" customWidth="1" width="27.5703125"/>
    <col min="11259" max="11259" customWidth="1" width="27.5703125"/>
    <col min="11260" max="11260" customWidth="1" width="27.5703125"/>
    <col min="11261" max="11261" customWidth="1" width="27.5703125"/>
    <col min="11262" max="11262" customWidth="1" width="27.5703125"/>
    <col min="11263" max="11263" customWidth="1" width="27.5703125"/>
    <col min="11264" max="11264" customWidth="1" width="27.5703125"/>
    <col min="11265" max="11265" customWidth="1" width="27.5703125"/>
    <col min="11266" max="11266" customWidth="1" width="27.5703125"/>
    <col min="11267" max="11267" customWidth="1" width="27.5703125"/>
    <col min="11268" max="11268" customWidth="1" width="27.5703125"/>
    <col min="11269" max="11269" customWidth="1" width="27.5703125"/>
    <col min="11270" max="11270" customWidth="1" width="27.5703125"/>
    <col min="11271" max="11271" customWidth="1" width="27.5703125"/>
    <col min="11272" max="11272" customWidth="1" width="27.5703125"/>
    <col min="11273" max="11273" customWidth="1" width="27.5703125"/>
    <col min="11274" max="11274" customWidth="1" width="27.5703125"/>
    <col min="11275" max="11275" customWidth="1" width="27.5703125"/>
    <col min="11276" max="11276" customWidth="1" width="27.5703125"/>
    <col min="11277" max="11277" customWidth="1" width="27.5703125"/>
    <col min="11278" max="11278" customWidth="1" width="27.5703125"/>
    <col min="11279" max="11279" customWidth="1" width="27.5703125"/>
    <col min="11280" max="11280" customWidth="1" width="27.5703125"/>
    <col min="11281" max="11281" customWidth="1" width="27.5703125"/>
    <col min="11282" max="11282" customWidth="1" width="27.5703125"/>
    <col min="11283" max="11283" customWidth="1" width="27.5703125"/>
    <col min="11284" max="11284" customWidth="1" width="27.5703125"/>
    <col min="11285" max="11285" customWidth="1" width="27.5703125"/>
    <col min="11286" max="11286" customWidth="1" width="27.5703125"/>
    <col min="11287" max="11287" customWidth="1" width="27.5703125"/>
    <col min="11288" max="11288" customWidth="1" width="27.5703125"/>
    <col min="11289" max="11289" customWidth="1" width="27.5703125"/>
    <col min="11290" max="11290" customWidth="1" width="27.5703125"/>
    <col min="11291" max="11291" customWidth="1" width="27.5703125"/>
    <col min="11292" max="11292" customWidth="1" width="27.5703125"/>
    <col min="11293" max="11293" customWidth="1" width="27.5703125"/>
    <col min="11294" max="11294" customWidth="1" width="27.5703125"/>
    <col min="11295" max="11295" customWidth="1" width="27.5703125"/>
    <col min="11296" max="11296" customWidth="1" width="27.5703125"/>
    <col min="11297" max="11297" customWidth="1" width="27.5703125"/>
    <col min="11298" max="11298" customWidth="1" width="27.5703125"/>
    <col min="11299" max="11299" customWidth="1" width="27.5703125"/>
    <col min="11300" max="11300" customWidth="1" width="27.5703125"/>
    <col min="11301" max="11301" customWidth="1" width="27.5703125"/>
    <col min="11302" max="11302" customWidth="1" width="27.5703125"/>
    <col min="11303" max="11303" customWidth="1" width="27.5703125"/>
    <col min="11304" max="11304" customWidth="1" width="27.5703125"/>
    <col min="11305" max="11305" customWidth="1" width="27.5703125"/>
    <col min="11306" max="11306" customWidth="1" width="27.5703125"/>
    <col min="11307" max="11307" customWidth="1" width="27.5703125"/>
    <col min="11308" max="11308" customWidth="1" width="27.5703125"/>
    <col min="11309" max="11309" customWidth="1" width="27.5703125"/>
    <col min="11310" max="11310" customWidth="1" width="27.5703125"/>
    <col min="11311" max="11311" customWidth="1" width="27.5703125"/>
    <col min="11312" max="11312" customWidth="1" width="27.5703125"/>
    <col min="11313" max="11313" customWidth="1" width="27.5703125"/>
    <col min="11314" max="11314" customWidth="1" width="27.5703125"/>
    <col min="11315" max="11315" customWidth="1" width="27.5703125"/>
    <col min="11316" max="11316" customWidth="1" width="27.5703125"/>
    <col min="11317" max="11317" customWidth="1" width="27.5703125"/>
    <col min="11318" max="11318" customWidth="1" width="27.5703125"/>
    <col min="11319" max="11319" customWidth="1" width="27.5703125"/>
    <col min="11320" max="11320" customWidth="1" width="27.5703125"/>
    <col min="11321" max="11321" customWidth="1" width="27.5703125"/>
    <col min="11322" max="11322" customWidth="1" width="27.5703125"/>
    <col min="11323" max="11323" customWidth="1" width="27.5703125"/>
    <col min="11324" max="11324" customWidth="1" width="27.5703125"/>
    <col min="11325" max="11325" customWidth="1" width="27.5703125"/>
    <col min="11326" max="11326" customWidth="1" width="27.5703125"/>
    <col min="11327" max="11327" customWidth="1" width="27.5703125"/>
    <col min="11328" max="11328" customWidth="1" width="27.5703125"/>
    <col min="11329" max="11329" customWidth="1" width="27.5703125"/>
    <col min="11330" max="11330" customWidth="1" width="27.5703125"/>
    <col min="11331" max="11331" customWidth="1" width="27.5703125"/>
    <col min="11332" max="11332" customWidth="1" width="27.5703125"/>
    <col min="11333" max="11333" customWidth="1" width="27.5703125"/>
    <col min="11334" max="11334" customWidth="1" width="27.5703125"/>
    <col min="11335" max="11335" customWidth="1" width="27.5703125"/>
    <col min="11336" max="11336" customWidth="1" width="27.5703125"/>
    <col min="11337" max="11337" customWidth="1" width="27.5703125"/>
    <col min="11338" max="11338" customWidth="1" width="27.5703125"/>
    <col min="11339" max="11339" customWidth="1" width="27.5703125"/>
    <col min="11340" max="11340" customWidth="1" width="27.5703125"/>
    <col min="11341" max="11341" customWidth="1" width="27.5703125"/>
    <col min="11342" max="11342" customWidth="1" width="27.5703125"/>
    <col min="11343" max="11343" customWidth="1" width="27.5703125"/>
    <col min="11344" max="11344" customWidth="1" width="27.5703125"/>
    <col min="11345" max="11345" customWidth="1" width="27.5703125"/>
    <col min="11346" max="11346" customWidth="1" width="27.5703125"/>
    <col min="11347" max="11347" customWidth="1" width="27.5703125"/>
    <col min="11348" max="11348" customWidth="1" width="27.5703125"/>
    <col min="11349" max="11349" customWidth="1" width="27.5703125"/>
    <col min="11350" max="11350" customWidth="1" width="27.5703125"/>
    <col min="11351" max="11351" customWidth="1" width="27.5703125"/>
    <col min="11352" max="11352" customWidth="1" width="27.5703125"/>
    <col min="11353" max="11353" customWidth="1" width="27.5703125"/>
    <col min="11354" max="11354" customWidth="1" width="27.5703125"/>
    <col min="11355" max="11355" customWidth="1" width="27.5703125"/>
    <col min="11356" max="11356" customWidth="1" width="27.5703125"/>
    <col min="11357" max="11357" customWidth="1" width="27.5703125"/>
    <col min="11358" max="11358" customWidth="1" width="27.5703125"/>
    <col min="11359" max="11359" customWidth="1" width="27.5703125"/>
    <col min="11360" max="11360" customWidth="1" width="27.5703125"/>
    <col min="11361" max="11361" customWidth="1" width="27.5703125"/>
    <col min="11362" max="11362" customWidth="1" width="27.5703125"/>
    <col min="11363" max="11363" customWidth="1" width="27.5703125"/>
    <col min="11364" max="11364" customWidth="1" width="27.5703125"/>
    <col min="11365" max="11365" customWidth="1" width="27.5703125"/>
    <col min="11366" max="11366" customWidth="1" width="27.5703125"/>
    <col min="11367" max="11367" customWidth="1" width="27.5703125"/>
    <col min="11368" max="11368" customWidth="1" width="27.5703125"/>
    <col min="11369" max="11369" customWidth="1" width="27.5703125"/>
    <col min="11370" max="11370" customWidth="1" width="27.5703125"/>
    <col min="11371" max="11371" customWidth="1" width="27.5703125"/>
    <col min="11372" max="11372" customWidth="1" width="27.5703125"/>
    <col min="11373" max="11373" customWidth="1" width="27.5703125"/>
    <col min="11374" max="11374" customWidth="1" width="27.5703125"/>
    <col min="11375" max="11375" customWidth="1" width="27.5703125"/>
    <col min="11376" max="11376" customWidth="1" width="27.5703125"/>
    <col min="11377" max="11377" customWidth="1" width="27.5703125"/>
    <col min="11378" max="11378" customWidth="1" width="27.5703125"/>
    <col min="11379" max="11379" customWidth="1" width="27.5703125"/>
    <col min="11380" max="11380" customWidth="1" width="27.5703125"/>
    <col min="11381" max="11381" customWidth="1" width="27.5703125"/>
    <col min="11382" max="11382" customWidth="1" width="27.5703125"/>
    <col min="11383" max="11383" customWidth="1" width="27.5703125"/>
    <col min="11384" max="11384" customWidth="1" width="27.5703125"/>
    <col min="11385" max="11385" customWidth="1" width="27.5703125"/>
    <col min="11386" max="11386" customWidth="1" width="27.5703125"/>
    <col min="11387" max="11387" customWidth="1" width="27.5703125"/>
    <col min="11388" max="11388" customWidth="1" width="27.5703125"/>
    <col min="11389" max="11389" customWidth="1" width="27.5703125"/>
    <col min="11390" max="11390" customWidth="1" width="27.5703125"/>
    <col min="11391" max="11391" customWidth="1" width="27.5703125"/>
    <col min="11392" max="11392" customWidth="1" width="27.5703125"/>
    <col min="11393" max="11393" customWidth="1" width="27.5703125"/>
    <col min="11394" max="11394" customWidth="1" width="27.5703125"/>
    <col min="11395" max="11395" customWidth="1" width="27.5703125"/>
    <col min="11396" max="11396" customWidth="1" width="27.5703125"/>
    <col min="11397" max="11397" customWidth="1" width="27.5703125"/>
    <col min="11398" max="11398" customWidth="1" width="27.5703125"/>
    <col min="11399" max="11399" customWidth="1" width="27.5703125"/>
    <col min="11400" max="11400" customWidth="1" width="27.5703125"/>
    <col min="11401" max="11401" customWidth="1" width="27.5703125"/>
    <col min="11402" max="11402" customWidth="1" width="27.5703125"/>
    <col min="11403" max="11403" customWidth="1" width="27.5703125"/>
    <col min="11404" max="11404" customWidth="1" width="27.5703125"/>
    <col min="11405" max="11405" customWidth="1" width="27.5703125"/>
    <col min="11406" max="11406" customWidth="1" width="27.5703125"/>
    <col min="11407" max="11407" customWidth="1" width="27.5703125"/>
    <col min="11408" max="11408" customWidth="1" width="27.5703125"/>
    <col min="11409" max="11409" customWidth="1" width="27.5703125"/>
    <col min="11410" max="11410" customWidth="1" width="27.5703125"/>
    <col min="11411" max="11411" customWidth="1" width="27.5703125"/>
    <col min="11412" max="11412" customWidth="1" width="27.5703125"/>
    <col min="11413" max="11413" customWidth="1" width="27.5703125"/>
    <col min="11414" max="11414" customWidth="1" width="27.5703125"/>
    <col min="11415" max="11415" customWidth="1" width="27.5703125"/>
    <col min="11416" max="11416" customWidth="1" width="27.5703125"/>
    <col min="11417" max="11417" customWidth="1" width="27.5703125"/>
    <col min="11418" max="11418" customWidth="1" width="27.5703125"/>
    <col min="11419" max="11419" customWidth="1" width="27.5703125"/>
    <col min="11420" max="11420" customWidth="1" width="27.5703125"/>
    <col min="11421" max="11421" customWidth="1" width="27.5703125"/>
    <col min="11422" max="11422" customWidth="1" width="27.5703125"/>
    <col min="11423" max="11423" customWidth="1" width="27.5703125"/>
    <col min="11424" max="11424" customWidth="1" width="27.5703125"/>
    <col min="11425" max="11425" customWidth="1" width="27.5703125"/>
    <col min="11426" max="11426" customWidth="1" width="27.5703125"/>
    <col min="11427" max="11427" customWidth="1" width="27.5703125"/>
    <col min="11428" max="11428" customWidth="1" width="27.5703125"/>
    <col min="11429" max="11429" customWidth="1" width="27.5703125"/>
    <col min="11430" max="11430" customWidth="1" width="27.5703125"/>
    <col min="11431" max="11431" customWidth="1" width="27.5703125"/>
    <col min="11432" max="11432" customWidth="1" width="27.5703125"/>
    <col min="11433" max="11433" customWidth="1" width="27.5703125"/>
    <col min="11434" max="11434" customWidth="1" width="27.5703125"/>
    <col min="11435" max="11435" customWidth="1" width="27.5703125"/>
    <col min="11436" max="11436" customWidth="1" width="27.5703125"/>
    <col min="11437" max="11437" customWidth="1" width="27.5703125"/>
    <col min="11438" max="11438" customWidth="1" width="27.5703125"/>
    <col min="11439" max="11439" customWidth="1" width="27.5703125"/>
    <col min="11440" max="11440" customWidth="1" width="27.5703125"/>
    <col min="11441" max="11441" customWidth="1" width="27.5703125"/>
    <col min="11442" max="11442" customWidth="1" width="27.5703125"/>
    <col min="11443" max="11443" customWidth="1" width="27.5703125"/>
    <col min="11444" max="11444" customWidth="1" width="27.5703125"/>
    <col min="11445" max="11445" customWidth="1" width="27.5703125"/>
    <col min="11446" max="11446" customWidth="1" width="27.5703125"/>
    <col min="11447" max="11447" customWidth="1" width="27.5703125"/>
    <col min="11448" max="11448" customWidth="1" width="27.5703125"/>
    <col min="11449" max="11449" customWidth="1" width="27.5703125"/>
    <col min="11450" max="11450" customWidth="1" width="27.5703125"/>
    <col min="11451" max="11451" customWidth="1" width="27.5703125"/>
    <col min="11452" max="11452" customWidth="1" width="27.5703125"/>
    <col min="11453" max="11453" customWidth="1" width="27.5703125"/>
    <col min="11454" max="11454" customWidth="1" width="27.5703125"/>
    <col min="11455" max="11455" customWidth="1" width="27.5703125"/>
    <col min="11456" max="11456" customWidth="1" width="27.5703125"/>
    <col min="11457" max="11457" customWidth="1" width="27.5703125"/>
    <col min="11458" max="11458" customWidth="1" width="27.5703125"/>
    <col min="11459" max="11459" customWidth="1" width="27.5703125"/>
    <col min="11460" max="11460" customWidth="1" width="27.5703125"/>
    <col min="11461" max="11461" customWidth="1" width="27.5703125"/>
    <col min="11462" max="11462" customWidth="1" width="27.5703125"/>
    <col min="11463" max="11463" customWidth="1" width="27.5703125"/>
    <col min="11464" max="11464" customWidth="1" width="27.5703125"/>
    <col min="11465" max="11465" customWidth="1" width="27.5703125"/>
    <col min="11466" max="11466" customWidth="1" width="27.5703125"/>
    <col min="11467" max="11467" customWidth="1" width="27.5703125"/>
    <col min="11468" max="11468" customWidth="1" width="27.5703125"/>
    <col min="11469" max="11469" customWidth="1" width="27.5703125"/>
    <col min="11470" max="11470" customWidth="1" width="27.5703125"/>
    <col min="11471" max="11471" customWidth="1" width="27.5703125"/>
    <col min="11472" max="11472" customWidth="1" width="27.5703125"/>
    <col min="11473" max="11473" customWidth="1" width="27.5703125"/>
    <col min="11474" max="11474" customWidth="1" width="27.5703125"/>
    <col min="11475" max="11475" customWidth="1" width="27.5703125"/>
    <col min="11476" max="11476" customWidth="1" width="27.5703125"/>
    <col min="11477" max="11477" customWidth="1" width="27.5703125"/>
    <col min="11478" max="11478" customWidth="1" width="27.5703125"/>
    <col min="11479" max="11479" customWidth="1" width="27.5703125"/>
    <col min="11480" max="11480" customWidth="1" width="27.5703125"/>
    <col min="11481" max="11481" customWidth="1" width="27.5703125"/>
    <col min="11482" max="11482" customWidth="1" width="27.5703125"/>
    <col min="11483" max="11483" customWidth="1" width="27.5703125"/>
    <col min="11484" max="11484" customWidth="1" width="27.5703125"/>
    <col min="11485" max="11485" customWidth="1" width="27.5703125"/>
    <col min="11486" max="11486" customWidth="1" width="27.5703125"/>
    <col min="11487" max="11487" customWidth="1" width="27.5703125"/>
    <col min="11488" max="11488" customWidth="1" width="27.5703125"/>
    <col min="11489" max="11489" customWidth="1" width="27.5703125"/>
    <col min="11490" max="11490" customWidth="1" width="27.5703125"/>
    <col min="11491" max="11491" customWidth="1" width="27.5703125"/>
    <col min="11492" max="11492" customWidth="1" width="27.5703125"/>
    <col min="11493" max="11493" customWidth="1" width="27.5703125"/>
    <col min="11494" max="11494" customWidth="1" width="27.5703125"/>
    <col min="11495" max="11495" customWidth="1" width="27.5703125"/>
    <col min="11496" max="11496" customWidth="1" width="27.5703125"/>
    <col min="11497" max="11497" customWidth="1" width="27.5703125"/>
    <col min="11498" max="11498" customWidth="1" width="27.5703125"/>
    <col min="11499" max="11499" customWidth="1" width="27.5703125"/>
    <col min="11500" max="11500" customWidth="1" width="27.5703125"/>
    <col min="11501" max="11501" customWidth="1" width="27.5703125"/>
    <col min="11502" max="11502" customWidth="1" width="27.5703125"/>
    <col min="11503" max="11503" customWidth="1" width="27.5703125"/>
    <col min="11504" max="11504" customWidth="1" width="27.5703125"/>
    <col min="11505" max="11505" customWidth="1" width="27.5703125"/>
    <col min="11506" max="11506" customWidth="1" width="27.5703125"/>
    <col min="11507" max="11507" customWidth="1" width="27.5703125"/>
    <col min="11508" max="11508" customWidth="1" width="27.5703125"/>
    <col min="11509" max="11509" customWidth="1" width="27.5703125"/>
    <col min="11510" max="11510" customWidth="1" width="27.5703125"/>
    <col min="11511" max="11511" customWidth="1" width="27.5703125"/>
    <col min="11512" max="11512" customWidth="1" width="27.5703125"/>
    <col min="11513" max="11513" customWidth="1" width="27.5703125"/>
    <col min="11514" max="11514" customWidth="1" width="27.5703125"/>
    <col min="11515" max="11515" customWidth="1" width="27.5703125"/>
    <col min="11516" max="11516" customWidth="1" width="27.5703125"/>
    <col min="11517" max="11517" customWidth="1" width="27.5703125"/>
    <col min="11518" max="11518" customWidth="1" width="27.5703125"/>
    <col min="11519" max="11519" customWidth="1" width="27.5703125"/>
    <col min="11520" max="11520" customWidth="1" width="27.5703125"/>
    <col min="11521" max="11521" customWidth="1" width="27.5703125"/>
    <col min="11522" max="11522" customWidth="1" width="27.5703125"/>
    <col min="11523" max="11523" customWidth="1" width="27.5703125"/>
    <col min="11524" max="11524" customWidth="1" width="27.5703125"/>
    <col min="11525" max="11525" customWidth="1" width="27.5703125"/>
    <col min="11526" max="11526" customWidth="1" width="27.5703125"/>
    <col min="11527" max="11527" customWidth="1" width="27.5703125"/>
    <col min="11528" max="11528" customWidth="1" width="27.5703125"/>
    <col min="11529" max="11529" customWidth="1" width="27.5703125"/>
    <col min="11530" max="11530" customWidth="1" width="27.5703125"/>
    <col min="11531" max="11531" customWidth="1" width="27.5703125"/>
    <col min="11532" max="11532" customWidth="1" width="27.5703125"/>
    <col min="11533" max="11533" customWidth="1" width="27.5703125"/>
    <col min="11534" max="11534" customWidth="1" width="27.5703125"/>
    <col min="11535" max="11535" customWidth="1" width="27.5703125"/>
    <col min="11536" max="11536" customWidth="1" width="27.5703125"/>
    <col min="11537" max="11537" customWidth="1" width="27.5703125"/>
    <col min="11538" max="11538" customWidth="1" width="27.5703125"/>
    <col min="11539" max="11539" customWidth="1" width="27.5703125"/>
    <col min="11540" max="11540" customWidth="1" width="27.5703125"/>
    <col min="11541" max="11541" customWidth="1" width="27.5703125"/>
    <col min="11542" max="11542" customWidth="1" width="27.5703125"/>
    <col min="11543" max="11543" customWidth="1" width="27.5703125"/>
    <col min="11544" max="11544" customWidth="1" width="27.5703125"/>
    <col min="11545" max="11545" customWidth="1" width="27.5703125"/>
    <col min="11546" max="11546" customWidth="1" width="27.5703125"/>
    <col min="11547" max="11547" customWidth="1" width="27.5703125"/>
    <col min="11548" max="11548" customWidth="1" width="27.5703125"/>
    <col min="11549" max="11549" customWidth="1" width="27.5703125"/>
    <col min="11550" max="11550" customWidth="1" width="27.5703125"/>
    <col min="11551" max="11551" customWidth="1" width="27.5703125"/>
    <col min="11552" max="11552" customWidth="1" width="27.5703125"/>
    <col min="11553" max="11553" customWidth="1" width="27.5703125"/>
    <col min="11554" max="11554" customWidth="1" width="27.5703125"/>
    <col min="11555" max="11555" customWidth="1" width="27.5703125"/>
    <col min="11556" max="11556" customWidth="1" width="27.5703125"/>
    <col min="11557" max="11557" customWidth="1" width="27.5703125"/>
    <col min="11558" max="11558" customWidth="1" width="27.5703125"/>
    <col min="11559" max="11559" customWidth="1" width="27.5703125"/>
    <col min="11560" max="11560" customWidth="1" width="27.5703125"/>
    <col min="11561" max="11561" customWidth="1" width="27.5703125"/>
    <col min="11562" max="11562" customWidth="1" width="27.5703125"/>
    <col min="11563" max="11563" customWidth="1" width="27.5703125"/>
    <col min="11564" max="11564" customWidth="1" width="27.5703125"/>
    <col min="11565" max="11565" customWidth="1" width="27.5703125"/>
    <col min="11566" max="11566" customWidth="1" width="27.5703125"/>
    <col min="11567" max="11567" customWidth="1" width="27.5703125"/>
    <col min="11568" max="11568" customWidth="1" width="27.5703125"/>
    <col min="11569" max="11569" customWidth="1" width="27.5703125"/>
    <col min="11570" max="11570" customWidth="1" width="27.5703125"/>
    <col min="11571" max="11571" customWidth="1" width="27.5703125"/>
    <col min="11572" max="11572" customWidth="1" width="27.5703125"/>
    <col min="11573" max="11573" customWidth="1" width="27.5703125"/>
    <col min="11574" max="11574" customWidth="1" width="27.5703125"/>
    <col min="11575" max="11575" customWidth="1" width="27.5703125"/>
    <col min="11576" max="11576" customWidth="1" width="27.5703125"/>
    <col min="11577" max="11577" customWidth="1" width="27.5703125"/>
    <col min="11578" max="11578" customWidth="1" width="27.5703125"/>
    <col min="11579" max="11579" customWidth="1" width="27.5703125"/>
    <col min="11580" max="11580" customWidth="1" width="27.5703125"/>
    <col min="11581" max="11581" customWidth="1" width="27.5703125"/>
    <col min="11582" max="11582" customWidth="1" width="27.5703125"/>
    <col min="11583" max="11583" customWidth="1" width="27.5703125"/>
    <col min="11584" max="11584" customWidth="1" width="27.5703125"/>
    <col min="11585" max="11585" customWidth="1" width="27.5703125"/>
    <col min="11586" max="11586" customWidth="1" width="27.5703125"/>
    <col min="11587" max="11587" customWidth="1" width="27.5703125"/>
    <col min="11588" max="11588" customWidth="1" width="27.5703125"/>
    <col min="11589" max="11589" customWidth="1" width="27.5703125"/>
    <col min="11590" max="11590" customWidth="1" width="27.5703125"/>
    <col min="11591" max="11591" customWidth="1" width="27.5703125"/>
    <col min="11592" max="11592" customWidth="1" width="27.5703125"/>
    <col min="11593" max="11593" customWidth="1" width="27.5703125"/>
    <col min="11594" max="11594" customWidth="1" width="27.5703125"/>
    <col min="11595" max="11595" customWidth="1" width="27.5703125"/>
    <col min="11596" max="11596" customWidth="1" width="27.5703125"/>
    <col min="11597" max="11597" customWidth="1" width="27.5703125"/>
    <col min="11598" max="11598" customWidth="1" width="27.5703125"/>
    <col min="11599" max="11599" customWidth="1" width="27.5703125"/>
    <col min="11600" max="11600" customWidth="1" width="27.5703125"/>
    <col min="11601" max="11601" customWidth="1" width="27.5703125"/>
    <col min="11602" max="11602" customWidth="1" width="27.5703125"/>
    <col min="11603" max="11603" customWidth="1" width="27.5703125"/>
    <col min="11604" max="11604" customWidth="1" width="27.5703125"/>
    <col min="11605" max="11605" customWidth="1" width="27.5703125"/>
    <col min="11606" max="11606" customWidth="1" width="27.5703125"/>
    <col min="11607" max="11607" customWidth="1" width="27.5703125"/>
    <col min="11608" max="11608" customWidth="1" width="27.5703125"/>
    <col min="11609" max="11609" customWidth="1" width="27.5703125"/>
    <col min="11610" max="11610" customWidth="1" width="27.5703125"/>
    <col min="11611" max="11611" customWidth="1" width="27.5703125"/>
    <col min="11612" max="11612" customWidth="1" width="27.5703125"/>
    <col min="11613" max="11613" customWidth="1" width="27.5703125"/>
    <col min="11614" max="11614" customWidth="1" width="27.5703125"/>
    <col min="11615" max="11615" customWidth="1" width="27.5703125"/>
    <col min="11616" max="11616" customWidth="1" width="27.5703125"/>
    <col min="11617" max="11617" customWidth="1" width="27.5703125"/>
    <col min="11618" max="11618" customWidth="1" width="27.5703125"/>
    <col min="11619" max="11619" customWidth="1" width="27.5703125"/>
    <col min="11620" max="11620" customWidth="1" width="27.5703125"/>
    <col min="11621" max="11621" customWidth="1" width="27.5703125"/>
    <col min="11622" max="11622" customWidth="1" width="27.5703125"/>
    <col min="11623" max="11623" customWidth="1" width="27.5703125"/>
    <col min="11624" max="11624" customWidth="1" width="27.5703125"/>
    <col min="11625" max="11625" customWidth="1" width="27.5703125"/>
    <col min="11626" max="11626" customWidth="1" width="27.5703125"/>
    <col min="11627" max="11627" customWidth="1" width="27.5703125"/>
    <col min="11628" max="11628" customWidth="1" width="27.5703125"/>
    <col min="11629" max="11629" customWidth="1" width="27.5703125"/>
    <col min="11630" max="11630" customWidth="1" width="27.5703125"/>
    <col min="11631" max="11631" customWidth="1" width="27.5703125"/>
    <col min="11632" max="11632" customWidth="1" width="27.5703125"/>
    <col min="11633" max="11633" customWidth="1" width="27.5703125"/>
    <col min="11634" max="11634" customWidth="1" width="27.5703125"/>
    <col min="11635" max="11635" customWidth="1" width="27.5703125"/>
    <col min="11636" max="11636" customWidth="1" width="27.5703125"/>
    <col min="11637" max="11637" customWidth="1" width="27.5703125"/>
    <col min="11638" max="11638" customWidth="1" width="27.5703125"/>
    <col min="11639" max="11639" customWidth="1" width="27.5703125"/>
    <col min="11640" max="11640" customWidth="1" width="27.5703125"/>
    <col min="11641" max="11641" customWidth="1" width="27.5703125"/>
    <col min="11642" max="11642" customWidth="1" width="27.5703125"/>
    <col min="11643" max="11643" customWidth="1" width="27.5703125"/>
    <col min="11644" max="11644" customWidth="1" width="27.5703125"/>
    <col min="11645" max="11645" customWidth="1" width="27.5703125"/>
    <col min="11646" max="11646" customWidth="1" width="27.5703125"/>
    <col min="11647" max="11647" customWidth="1" width="27.5703125"/>
    <col min="11648" max="11648" customWidth="1" width="27.5703125"/>
    <col min="11649" max="11649" customWidth="1" width="27.5703125"/>
    <col min="11650" max="11650" customWidth="1" width="27.5703125"/>
    <col min="11651" max="11651" customWidth="1" width="27.5703125"/>
    <col min="11652" max="11652" customWidth="1" width="27.5703125"/>
    <col min="11653" max="11653" customWidth="1" width="27.5703125"/>
    <col min="11654" max="11654" customWidth="1" width="27.5703125"/>
    <col min="11655" max="11655" customWidth="1" width="27.5703125"/>
    <col min="11656" max="11656" customWidth="1" width="27.5703125"/>
    <col min="11657" max="11657" customWidth="1" width="27.5703125"/>
    <col min="11658" max="11658" customWidth="1" width="27.5703125"/>
    <col min="11659" max="11659" customWidth="1" width="27.5703125"/>
    <col min="11660" max="11660" customWidth="1" width="27.5703125"/>
    <col min="11661" max="11661" customWidth="1" width="27.5703125"/>
    <col min="11662" max="11662" customWidth="1" width="27.5703125"/>
    <col min="11663" max="11663" customWidth="1" width="27.5703125"/>
    <col min="11664" max="11664" customWidth="1" width="27.5703125"/>
    <col min="11665" max="11665" customWidth="1" width="27.5703125"/>
    <col min="11666" max="11666" customWidth="1" width="27.5703125"/>
    <col min="11667" max="11667" customWidth="1" width="27.5703125"/>
    <col min="11668" max="11668" customWidth="1" width="27.5703125"/>
    <col min="11669" max="11669" customWidth="1" width="27.5703125"/>
    <col min="11670" max="11670" customWidth="1" width="27.5703125"/>
    <col min="11671" max="11671" customWidth="1" width="27.5703125"/>
    <col min="11672" max="11672" customWidth="1" width="27.5703125"/>
    <col min="11673" max="11673" customWidth="1" width="27.5703125"/>
    <col min="11674" max="11674" customWidth="1" width="27.5703125"/>
    <col min="11675" max="11675" customWidth="1" width="27.5703125"/>
    <col min="11676" max="11676" customWidth="1" width="27.5703125"/>
    <col min="11677" max="11677" customWidth="1" width="27.5703125"/>
    <col min="11678" max="11678" customWidth="1" width="27.5703125"/>
    <col min="11679" max="11679" customWidth="1" width="27.5703125"/>
    <col min="11680" max="11680" customWidth="1" width="27.5703125"/>
    <col min="11681" max="11681" customWidth="1" width="27.5703125"/>
    <col min="11682" max="11682" customWidth="1" width="27.5703125"/>
    <col min="11683" max="11683" customWidth="1" width="27.5703125"/>
    <col min="11684" max="11684" customWidth="1" width="27.5703125"/>
    <col min="11685" max="11685" customWidth="1" width="27.5703125"/>
    <col min="11686" max="11686" customWidth="1" width="27.5703125"/>
    <col min="11687" max="11687" customWidth="1" width="27.5703125"/>
    <col min="11688" max="11688" customWidth="1" width="27.5703125"/>
    <col min="11689" max="11689" customWidth="1" width="27.5703125"/>
    <col min="11690" max="11690" customWidth="1" width="27.5703125"/>
    <col min="11691" max="11691" customWidth="1" width="27.5703125"/>
    <col min="11692" max="11692" customWidth="1" width="27.5703125"/>
    <col min="11693" max="11693" customWidth="1" width="27.5703125"/>
    <col min="11694" max="11694" customWidth="1" width="27.5703125"/>
    <col min="11695" max="11695" customWidth="1" width="27.5703125"/>
    <col min="11696" max="11696" customWidth="1" width="27.5703125"/>
    <col min="11697" max="11697" customWidth="1" width="27.5703125"/>
    <col min="11698" max="11698" customWidth="1" width="27.5703125"/>
    <col min="11699" max="11699" customWidth="1" width="27.5703125"/>
    <col min="11700" max="11700" customWidth="1" width="27.5703125"/>
    <col min="11701" max="11701" customWidth="1" width="27.5703125"/>
    <col min="11702" max="11702" customWidth="1" width="27.5703125"/>
    <col min="11703" max="11703" customWidth="1" width="27.5703125"/>
    <col min="11704" max="11704" customWidth="1" width="27.5703125"/>
    <col min="11705" max="11705" customWidth="1" width="27.5703125"/>
    <col min="11706" max="11706" customWidth="1" width="27.5703125"/>
    <col min="11707" max="11707" customWidth="1" width="27.5703125"/>
    <col min="11708" max="11708" customWidth="1" width="27.5703125"/>
    <col min="11709" max="11709" customWidth="1" width="27.5703125"/>
    <col min="11710" max="11710" customWidth="1" width="27.5703125"/>
    <col min="11711" max="11711" customWidth="1" width="27.5703125"/>
    <col min="11712" max="11712" customWidth="1" width="27.5703125"/>
    <col min="11713" max="11713" customWidth="1" width="27.5703125"/>
    <col min="11714" max="11714" customWidth="1" width="27.5703125"/>
    <col min="11715" max="11715" customWidth="1" width="27.5703125"/>
    <col min="11716" max="11716" customWidth="1" width="27.5703125"/>
    <col min="11717" max="11717" customWidth="1" width="27.5703125"/>
    <col min="11718" max="11718" customWidth="1" width="27.5703125"/>
    <col min="11719" max="11719" customWidth="1" width="27.5703125"/>
    <col min="11720" max="11720" customWidth="1" width="27.5703125"/>
    <col min="11721" max="11721" customWidth="1" width="27.5703125"/>
    <col min="11722" max="11722" customWidth="1" width="27.5703125"/>
    <col min="11723" max="11723" customWidth="1" width="27.5703125"/>
    <col min="11724" max="11724" customWidth="1" width="27.5703125"/>
    <col min="11725" max="11725" customWidth="1" width="27.5703125"/>
    <col min="11726" max="11726" customWidth="1" width="27.5703125"/>
    <col min="11727" max="11727" customWidth="1" width="27.5703125"/>
    <col min="11728" max="11728" customWidth="1" width="27.5703125"/>
    <col min="11729" max="11729" customWidth="1" width="27.5703125"/>
    <col min="11730" max="11730" customWidth="1" width="27.5703125"/>
    <col min="11731" max="11731" customWidth="1" width="27.5703125"/>
    <col min="11732" max="11732" customWidth="1" width="27.5703125"/>
    <col min="11733" max="11733" customWidth="1" width="27.5703125"/>
    <col min="11734" max="11734" customWidth="1" width="27.5703125"/>
    <col min="11735" max="11735" customWidth="1" width="27.5703125"/>
    <col min="11736" max="11736" customWidth="1" width="27.5703125"/>
    <col min="11737" max="11737" customWidth="1" width="27.5703125"/>
    <col min="11738" max="11738" customWidth="1" width="27.5703125"/>
    <col min="11739" max="11739" customWidth="1" width="27.5703125"/>
    <col min="11740" max="11740" customWidth="1" width="27.5703125"/>
    <col min="11741" max="11741" customWidth="1" width="27.5703125"/>
    <col min="11742" max="11742" customWidth="1" width="27.5703125"/>
    <col min="11743" max="11743" customWidth="1" width="27.5703125"/>
    <col min="11744" max="11744" customWidth="1" width="27.5703125"/>
    <col min="11745" max="11745" customWidth="1" width="27.5703125"/>
    <col min="11746" max="11746" customWidth="1" width="27.5703125"/>
    <col min="11747" max="11747" customWidth="1" width="27.5703125"/>
    <col min="11748" max="11748" customWidth="1" width="27.5703125"/>
    <col min="11749" max="11749" customWidth="1" width="27.5703125"/>
    <col min="11750" max="11750" customWidth="1" width="27.5703125"/>
    <col min="11751" max="11751" customWidth="1" width="27.5703125"/>
    <col min="11752" max="11752" customWidth="1" width="27.5703125"/>
    <col min="11753" max="11753" customWidth="1" width="27.5703125"/>
    <col min="11754" max="11754" customWidth="1" width="27.5703125"/>
    <col min="11755" max="11755" customWidth="1" width="27.5703125"/>
    <col min="11756" max="11756" customWidth="1" width="27.5703125"/>
    <col min="11757" max="11757" customWidth="1" width="27.5703125"/>
    <col min="11758" max="11758" customWidth="1" width="27.5703125"/>
    <col min="11759" max="11759" customWidth="1" width="27.5703125"/>
    <col min="11760" max="11760" customWidth="1" width="27.5703125"/>
    <col min="11761" max="11761" customWidth="1" width="27.5703125"/>
    <col min="11762" max="11762" customWidth="1" width="27.5703125"/>
    <col min="11763" max="11763" customWidth="1" width="27.5703125"/>
    <col min="11764" max="11764" customWidth="1" width="27.5703125"/>
    <col min="11765" max="11765" customWidth="1" width="27.5703125"/>
    <col min="11766" max="11766" customWidth="1" width="27.5703125"/>
    <col min="11767" max="11767" customWidth="1" width="27.5703125"/>
    <col min="11768" max="11768" customWidth="1" width="27.5703125"/>
    <col min="11769" max="11769" customWidth="1" width="27.5703125"/>
    <col min="11770" max="11770" customWidth="1" width="27.5703125"/>
    <col min="11771" max="11771" customWidth="1" width="27.5703125"/>
    <col min="11772" max="11772" customWidth="1" width="27.5703125"/>
    <col min="11773" max="11773" customWidth="1" width="27.5703125"/>
    <col min="11774" max="11774" customWidth="1" width="27.5703125"/>
    <col min="11775" max="11775" customWidth="1" width="27.5703125"/>
    <col min="11776" max="11776" customWidth="1" width="27.5703125"/>
    <col min="11777" max="11777" customWidth="1" width="27.5703125"/>
    <col min="11778" max="11778" customWidth="1" width="27.5703125"/>
    <col min="11779" max="11779" customWidth="1" width="27.5703125"/>
    <col min="11780" max="11780" customWidth="1" width="27.5703125"/>
    <col min="11781" max="11781" customWidth="1" width="27.5703125"/>
    <col min="11782" max="11782" customWidth="1" width="27.5703125"/>
    <col min="11783" max="11783" customWidth="1" width="27.5703125"/>
    <col min="11784" max="11784" customWidth="1" width="27.5703125"/>
    <col min="11785" max="11785" customWidth="1" width="27.5703125"/>
    <col min="11786" max="11786" customWidth="1" width="27.5703125"/>
    <col min="11787" max="11787" customWidth="1" width="27.5703125"/>
    <col min="11788" max="11788" customWidth="1" width="27.5703125"/>
    <col min="11789" max="11789" customWidth="1" width="27.5703125"/>
    <col min="11790" max="11790" customWidth="1" width="27.5703125"/>
    <col min="11791" max="11791" customWidth="1" width="27.5703125"/>
    <col min="11792" max="11792" customWidth="1" width="27.5703125"/>
    <col min="11793" max="11793" customWidth="1" width="27.5703125"/>
    <col min="11794" max="11794" customWidth="1" width="27.5703125"/>
    <col min="11795" max="11795" customWidth="1" width="27.5703125"/>
    <col min="11796" max="11796" customWidth="1" width="27.5703125"/>
    <col min="11797" max="11797" customWidth="1" width="27.5703125"/>
    <col min="11798" max="11798" customWidth="1" width="27.5703125"/>
    <col min="11799" max="11799" customWidth="1" width="27.5703125"/>
    <col min="11800" max="11800" customWidth="1" width="27.5703125"/>
    <col min="11801" max="11801" customWidth="1" width="27.5703125"/>
    <col min="11802" max="11802" customWidth="1" width="27.5703125"/>
    <col min="11803" max="11803" customWidth="1" width="27.5703125"/>
    <col min="11804" max="11804" customWidth="1" width="27.5703125"/>
    <col min="11805" max="11805" customWidth="1" width="27.5703125"/>
    <col min="11806" max="11806" customWidth="1" width="27.5703125"/>
    <col min="11807" max="11807" customWidth="1" width="27.5703125"/>
    <col min="11808" max="11808" customWidth="1" width="27.5703125"/>
    <col min="11809" max="11809" customWidth="1" width="27.5703125"/>
    <col min="11810" max="11810" customWidth="1" width="27.5703125"/>
    <col min="11811" max="11811" customWidth="1" width="27.5703125"/>
    <col min="11812" max="11812" customWidth="1" width="27.5703125"/>
    <col min="11813" max="11813" customWidth="1" width="27.5703125"/>
    <col min="11814" max="11814" customWidth="1" width="27.5703125"/>
    <col min="11815" max="11815" customWidth="1" width="27.5703125"/>
    <col min="11816" max="11816" customWidth="1" width="27.5703125"/>
    <col min="11817" max="11817" customWidth="1" width="27.5703125"/>
    <col min="11818" max="11818" customWidth="1" width="27.5703125"/>
    <col min="11819" max="11819" customWidth="1" width="27.5703125"/>
    <col min="11820" max="11820" customWidth="1" width="27.5703125"/>
    <col min="11821" max="11821" customWidth="1" width="27.5703125"/>
    <col min="11822" max="11822" customWidth="1" width="27.5703125"/>
    <col min="11823" max="11823" customWidth="1" width="27.5703125"/>
    <col min="11824" max="11824" customWidth="1" width="27.5703125"/>
    <col min="11825" max="11825" customWidth="1" width="27.5703125"/>
    <col min="11826" max="11826" customWidth="1" width="27.5703125"/>
    <col min="11827" max="11827" customWidth="1" width="27.5703125"/>
    <col min="11828" max="11828" customWidth="1" width="27.5703125"/>
    <col min="11829" max="11829" customWidth="1" width="27.5703125"/>
    <col min="11830" max="11830" customWidth="1" width="27.5703125"/>
    <col min="11831" max="11831" customWidth="1" width="27.5703125"/>
    <col min="11832" max="11832" customWidth="1" width="27.5703125"/>
    <col min="11833" max="11833" customWidth="1" width="27.5703125"/>
    <col min="11834" max="11834" customWidth="1" width="27.5703125"/>
    <col min="11835" max="11835" customWidth="1" width="27.5703125"/>
    <col min="11836" max="11836" customWidth="1" width="27.5703125"/>
    <col min="11837" max="11837" customWidth="1" width="27.5703125"/>
    <col min="11838" max="11838" customWidth="1" width="27.5703125"/>
    <col min="11839" max="11839" customWidth="1" width="27.5703125"/>
    <col min="11840" max="11840" customWidth="1" width="27.5703125"/>
    <col min="11841" max="11841" customWidth="1" width="27.5703125"/>
    <col min="11842" max="11842" customWidth="1" width="27.5703125"/>
    <col min="11843" max="11843" customWidth="1" width="27.5703125"/>
    <col min="11844" max="11844" customWidth="1" width="27.5703125"/>
    <col min="11845" max="11845" customWidth="1" width="27.5703125"/>
    <col min="11846" max="11846" customWidth="1" width="27.5703125"/>
    <col min="11847" max="11847" customWidth="1" width="27.5703125"/>
    <col min="11848" max="11848" customWidth="1" width="27.5703125"/>
    <col min="11849" max="11849" customWidth="1" width="27.5703125"/>
    <col min="11850" max="11850" customWidth="1" width="27.5703125"/>
    <col min="11851" max="11851" customWidth="1" width="27.5703125"/>
    <col min="11852" max="11852" customWidth="1" width="27.5703125"/>
    <col min="11853" max="11853" customWidth="1" width="27.5703125"/>
    <col min="11854" max="11854" customWidth="1" width="27.5703125"/>
    <col min="11855" max="11855" customWidth="1" width="27.5703125"/>
    <col min="11856" max="11856" customWidth="1" width="27.5703125"/>
    <col min="11857" max="11857" customWidth="1" width="27.5703125"/>
    <col min="11858" max="11858" customWidth="1" width="27.5703125"/>
    <col min="11859" max="11859" customWidth="1" width="27.5703125"/>
    <col min="11860" max="11860" customWidth="1" width="27.5703125"/>
    <col min="11861" max="11861" customWidth="1" width="27.5703125"/>
    <col min="11862" max="11862" customWidth="1" width="27.5703125"/>
    <col min="11863" max="11863" customWidth="1" width="27.5703125"/>
    <col min="11864" max="11864" customWidth="1" width="27.5703125"/>
    <col min="11865" max="11865" customWidth="1" width="27.5703125"/>
    <col min="11866" max="11866" customWidth="1" width="27.5703125"/>
    <col min="11867" max="11867" customWidth="1" width="27.5703125"/>
    <col min="11868" max="11868" customWidth="1" width="27.5703125"/>
    <col min="11869" max="11869" customWidth="1" width="27.5703125"/>
    <col min="11870" max="11870" customWidth="1" width="27.5703125"/>
    <col min="11871" max="11871" customWidth="1" width="27.5703125"/>
    <col min="11872" max="11872" customWidth="1" width="27.5703125"/>
    <col min="11873" max="11873" customWidth="1" width="27.5703125"/>
    <col min="11874" max="11874" customWidth="1" width="27.5703125"/>
    <col min="11875" max="11875" customWidth="1" width="27.5703125"/>
    <col min="11876" max="11876" customWidth="1" width="27.5703125"/>
    <col min="11877" max="11877" customWidth="1" width="27.5703125"/>
    <col min="11878" max="11878" customWidth="1" width="27.5703125"/>
    <col min="11879" max="11879" customWidth="1" width="27.5703125"/>
    <col min="11880" max="11880" customWidth="1" width="27.5703125"/>
    <col min="11881" max="11881" customWidth="1" width="27.5703125"/>
    <col min="11882" max="11882" customWidth="1" width="27.5703125"/>
    <col min="11883" max="11883" customWidth="1" width="27.5703125"/>
    <col min="11884" max="11884" customWidth="1" width="27.5703125"/>
    <col min="11885" max="11885" customWidth="1" width="27.5703125"/>
    <col min="11886" max="11886" customWidth="1" width="27.5703125"/>
    <col min="11887" max="11887" customWidth="1" width="27.5703125"/>
    <col min="11888" max="11888" customWidth="1" width="27.5703125"/>
    <col min="11889" max="11889" customWidth="1" width="27.5703125"/>
    <col min="11890" max="11890" customWidth="1" width="27.5703125"/>
    <col min="11891" max="11891" customWidth="1" width="27.5703125"/>
    <col min="11892" max="11892" customWidth="1" width="27.5703125"/>
    <col min="11893" max="11893" customWidth="1" width="27.5703125"/>
    <col min="11894" max="11894" customWidth="1" width="27.5703125"/>
    <col min="11895" max="11895" customWidth="1" width="27.5703125"/>
    <col min="11896" max="11896" customWidth="1" width="27.5703125"/>
    <col min="11897" max="11897" customWidth="1" width="27.5703125"/>
    <col min="11898" max="11898" customWidth="1" width="27.5703125"/>
    <col min="11899" max="11899" customWidth="1" width="27.5703125"/>
    <col min="11900" max="11900" customWidth="1" width="27.5703125"/>
    <col min="11901" max="11901" customWidth="1" width="27.5703125"/>
    <col min="11902" max="11902" customWidth="1" width="27.5703125"/>
    <col min="11903" max="11903" customWidth="1" width="27.5703125"/>
    <col min="11904" max="11904" customWidth="1" width="27.5703125"/>
    <col min="11905" max="11905" customWidth="1" width="27.5703125"/>
    <col min="11906" max="11906" customWidth="1" width="27.5703125"/>
    <col min="11907" max="11907" customWidth="1" width="27.5703125"/>
    <col min="11908" max="11908" customWidth="1" width="27.5703125"/>
    <col min="11909" max="11909" customWidth="1" width="27.5703125"/>
    <col min="11910" max="11910" customWidth="1" width="27.5703125"/>
    <col min="11911" max="11911" customWidth="1" width="27.5703125"/>
    <col min="11912" max="11912" customWidth="1" width="27.5703125"/>
    <col min="11913" max="11913" customWidth="1" width="27.5703125"/>
    <col min="11914" max="11914" customWidth="1" width="27.5703125"/>
    <col min="11915" max="11915" customWidth="1" width="27.5703125"/>
    <col min="11916" max="11916" customWidth="1" width="27.5703125"/>
    <col min="11917" max="11917" customWidth="1" width="27.5703125"/>
    <col min="11918" max="11918" customWidth="1" width="27.5703125"/>
    <col min="11919" max="11919" customWidth="1" width="27.5703125"/>
    <col min="11920" max="11920" customWidth="1" width="27.5703125"/>
    <col min="11921" max="11921" customWidth="1" width="27.5703125"/>
    <col min="11922" max="11922" customWidth="1" width="27.5703125"/>
    <col min="11923" max="11923" customWidth="1" width="27.5703125"/>
    <col min="11924" max="11924" customWidth="1" width="27.5703125"/>
    <col min="11925" max="11925" customWidth="1" width="27.5703125"/>
    <col min="11926" max="11926" customWidth="1" width="27.5703125"/>
    <col min="11927" max="11927" customWidth="1" width="27.5703125"/>
    <col min="11928" max="11928" customWidth="1" width="27.5703125"/>
    <col min="11929" max="11929" customWidth="1" width="27.5703125"/>
    <col min="11930" max="11930" customWidth="1" width="27.5703125"/>
    <col min="11931" max="11931" customWidth="1" width="27.5703125"/>
    <col min="11932" max="11932" customWidth="1" width="27.5703125"/>
    <col min="11933" max="11933" customWidth="1" width="27.5703125"/>
    <col min="11934" max="11934" customWidth="1" width="27.5703125"/>
    <col min="11935" max="11935" customWidth="1" width="27.5703125"/>
    <col min="11936" max="11936" customWidth="1" width="27.5703125"/>
    <col min="11937" max="11937" customWidth="1" width="27.5703125"/>
    <col min="11938" max="11938" customWidth="1" width="27.5703125"/>
    <col min="11939" max="11939" customWidth="1" width="27.5703125"/>
    <col min="11940" max="11940" customWidth="1" width="27.5703125"/>
    <col min="11941" max="11941" customWidth="1" width="27.5703125"/>
    <col min="11942" max="11942" customWidth="1" width="27.5703125"/>
    <col min="11943" max="11943" customWidth="1" width="27.5703125"/>
    <col min="11944" max="11944" customWidth="1" width="27.5703125"/>
    <col min="11945" max="11945" customWidth="1" width="27.5703125"/>
    <col min="11946" max="11946" customWidth="1" width="27.5703125"/>
    <col min="11947" max="11947" customWidth="1" width="27.5703125"/>
    <col min="11948" max="11948" customWidth="1" width="27.5703125"/>
    <col min="11949" max="11949" customWidth="1" width="27.5703125"/>
    <col min="11950" max="11950" customWidth="1" width="27.5703125"/>
    <col min="11951" max="11951" customWidth="1" width="27.5703125"/>
    <col min="11952" max="11952" customWidth="1" width="27.5703125"/>
    <col min="11953" max="11953" customWidth="1" width="27.5703125"/>
    <col min="11954" max="11954" customWidth="1" width="27.5703125"/>
    <col min="11955" max="11955" customWidth="1" width="27.5703125"/>
    <col min="11956" max="11956" customWidth="1" width="27.5703125"/>
    <col min="11957" max="11957" customWidth="1" width="27.5703125"/>
    <col min="11958" max="11958" customWidth="1" width="27.5703125"/>
    <col min="11959" max="11959" customWidth="1" width="27.5703125"/>
    <col min="11960" max="11960" customWidth="1" width="27.5703125"/>
    <col min="11961" max="11961" customWidth="1" width="27.5703125"/>
    <col min="11962" max="11962" customWidth="1" width="27.5703125"/>
    <col min="11963" max="11963" customWidth="1" width="27.5703125"/>
    <col min="11964" max="11964" customWidth="1" width="27.5703125"/>
    <col min="11965" max="11965" customWidth="1" width="27.5703125"/>
    <col min="11966" max="11966" customWidth="1" width="27.5703125"/>
    <col min="11967" max="11967" customWidth="1" width="27.5703125"/>
    <col min="11968" max="11968" customWidth="1" width="27.5703125"/>
    <col min="11969" max="11969" customWidth="1" width="27.5703125"/>
    <col min="11970" max="11970" customWidth="1" width="27.5703125"/>
    <col min="11971" max="11971" customWidth="1" width="27.5703125"/>
    <col min="11972" max="11972" customWidth="1" width="27.5703125"/>
    <col min="11973" max="11973" customWidth="1" width="27.5703125"/>
    <col min="11974" max="11974" customWidth="1" width="27.5703125"/>
    <col min="11975" max="11975" customWidth="1" width="27.5703125"/>
    <col min="11976" max="11976" customWidth="1" width="27.5703125"/>
    <col min="11977" max="11977" customWidth="1" width="27.5703125"/>
    <col min="11978" max="11978" customWidth="1" width="27.5703125"/>
    <col min="11979" max="11979" customWidth="1" width="27.5703125"/>
    <col min="11980" max="11980" customWidth="1" width="27.5703125"/>
    <col min="11981" max="11981" customWidth="1" width="27.5703125"/>
    <col min="11982" max="11982" customWidth="1" width="27.5703125"/>
    <col min="11983" max="11983" customWidth="1" width="27.5703125"/>
    <col min="11984" max="11984" customWidth="1" width="27.5703125"/>
    <col min="11985" max="11985" customWidth="1" width="27.5703125"/>
    <col min="11986" max="11986" customWidth="1" width="27.5703125"/>
    <col min="11987" max="11987" customWidth="1" width="27.5703125"/>
    <col min="11988" max="11988" customWidth="1" width="27.5703125"/>
    <col min="11989" max="11989" customWidth="1" width="27.5703125"/>
    <col min="11990" max="11990" customWidth="1" width="27.5703125"/>
    <col min="11991" max="11991" customWidth="1" width="27.5703125"/>
    <col min="11992" max="11992" customWidth="1" width="27.5703125"/>
    <col min="11993" max="11993" customWidth="1" width="27.5703125"/>
    <col min="11994" max="11994" customWidth="1" width="27.5703125"/>
    <col min="11995" max="11995" customWidth="1" width="27.5703125"/>
    <col min="11996" max="11996" customWidth="1" width="27.5703125"/>
    <col min="11997" max="11997" customWidth="1" width="27.5703125"/>
    <col min="11998" max="11998" customWidth="1" width="27.5703125"/>
    <col min="11999" max="11999" customWidth="1" width="27.5703125"/>
    <col min="12000" max="12000" customWidth="1" width="27.5703125"/>
    <col min="12001" max="12001" customWidth="1" width="27.5703125"/>
    <col min="12002" max="12002" customWidth="1" width="27.5703125"/>
    <col min="12003" max="12003" customWidth="1" width="27.5703125"/>
    <col min="12004" max="12004" customWidth="1" width="27.5703125"/>
    <col min="12005" max="12005" customWidth="1" width="27.5703125"/>
    <col min="12006" max="12006" customWidth="1" width="27.5703125"/>
    <col min="12007" max="12007" customWidth="1" width="27.5703125"/>
    <col min="12008" max="12008" customWidth="1" width="27.5703125"/>
    <col min="12009" max="12009" customWidth="1" width="27.5703125"/>
    <col min="12010" max="12010" customWidth="1" width="27.5703125"/>
    <col min="12011" max="12011" customWidth="1" width="27.5703125"/>
    <col min="12012" max="12012" customWidth="1" width="27.5703125"/>
    <col min="12013" max="12013" customWidth="1" width="27.5703125"/>
    <col min="12014" max="12014" customWidth="1" width="27.5703125"/>
    <col min="12015" max="12015" customWidth="1" width="27.5703125"/>
    <col min="12016" max="12016" customWidth="1" width="27.5703125"/>
    <col min="12017" max="12017" customWidth="1" width="27.5703125"/>
    <col min="12018" max="12018" customWidth="1" width="27.5703125"/>
    <col min="12019" max="12019" customWidth="1" width="27.5703125"/>
    <col min="12020" max="12020" customWidth="1" width="27.5703125"/>
    <col min="12021" max="12021" customWidth="1" width="27.5703125"/>
    <col min="12022" max="12022" customWidth="1" width="27.5703125"/>
    <col min="12023" max="12023" customWidth="1" width="27.5703125"/>
    <col min="12024" max="12024" customWidth="1" width="27.5703125"/>
    <col min="12025" max="12025" customWidth="1" width="27.5703125"/>
    <col min="12026" max="12026" customWidth="1" width="27.5703125"/>
    <col min="12027" max="12027" customWidth="1" width="27.5703125"/>
    <col min="12028" max="12028" customWidth="1" width="27.5703125"/>
    <col min="12029" max="12029" customWidth="1" width="27.5703125"/>
    <col min="12030" max="12030" customWidth="1" width="27.5703125"/>
    <col min="12031" max="12031" customWidth="1" width="27.5703125"/>
    <col min="12032" max="12032" customWidth="1" width="27.5703125"/>
    <col min="12033" max="12033" customWidth="1" width="27.5703125"/>
    <col min="12034" max="12034" customWidth="1" width="27.5703125"/>
    <col min="12035" max="12035" customWidth="1" width="27.5703125"/>
    <col min="12036" max="12036" customWidth="1" width="27.5703125"/>
    <col min="12037" max="12037" customWidth="1" width="27.5703125"/>
    <col min="12038" max="12038" customWidth="1" width="27.5703125"/>
    <col min="12039" max="12039" customWidth="1" width="27.5703125"/>
    <col min="12040" max="12040" customWidth="1" width="27.5703125"/>
    <col min="12041" max="12041" customWidth="1" width="27.5703125"/>
    <col min="12042" max="12042" customWidth="1" width="27.5703125"/>
    <col min="12043" max="12043" customWidth="1" width="27.5703125"/>
    <col min="12044" max="12044" customWidth="1" width="27.5703125"/>
    <col min="12045" max="12045" customWidth="1" width="27.5703125"/>
    <col min="12046" max="12046" customWidth="1" width="27.5703125"/>
    <col min="12047" max="12047" customWidth="1" width="27.5703125"/>
    <col min="12048" max="12048" customWidth="1" width="27.5703125"/>
    <col min="12049" max="12049" customWidth="1" width="27.5703125"/>
    <col min="12050" max="12050" customWidth="1" width="27.5703125"/>
    <col min="12051" max="12051" customWidth="1" width="27.5703125"/>
    <col min="12052" max="12052" customWidth="1" width="27.5703125"/>
    <col min="12053" max="12053" customWidth="1" width="27.5703125"/>
    <col min="12054" max="12054" customWidth="1" width="27.5703125"/>
    <col min="12055" max="12055" customWidth="1" width="27.5703125"/>
    <col min="12056" max="12056" customWidth="1" width="27.5703125"/>
    <col min="12057" max="12057" customWidth="1" width="27.5703125"/>
    <col min="12058" max="12058" customWidth="1" width="27.5703125"/>
    <col min="12059" max="12059" customWidth="1" width="27.5703125"/>
    <col min="12060" max="12060" customWidth="1" width="27.5703125"/>
    <col min="12061" max="12061" customWidth="1" width="27.5703125"/>
    <col min="12062" max="12062" customWidth="1" width="27.5703125"/>
    <col min="12063" max="12063" customWidth="1" width="27.5703125"/>
    <col min="12064" max="12064" customWidth="1" width="27.5703125"/>
    <col min="12065" max="12065" customWidth="1" width="27.5703125"/>
    <col min="12066" max="12066" customWidth="1" width="27.5703125"/>
    <col min="12067" max="12067" customWidth="1" width="27.5703125"/>
    <col min="12068" max="12068" customWidth="1" width="27.5703125"/>
    <col min="12069" max="12069" customWidth="1" width="27.5703125"/>
    <col min="12070" max="12070" customWidth="1" width="27.5703125"/>
    <col min="12071" max="12071" customWidth="1" width="27.5703125"/>
    <col min="12072" max="12072" customWidth="1" width="27.5703125"/>
    <col min="12073" max="12073" customWidth="1" width="27.5703125"/>
    <col min="12074" max="12074" customWidth="1" width="27.5703125"/>
    <col min="12075" max="12075" customWidth="1" width="27.5703125"/>
    <col min="12076" max="12076" customWidth="1" width="27.5703125"/>
    <col min="12077" max="12077" customWidth="1" width="27.5703125"/>
    <col min="12078" max="12078" customWidth="1" width="27.5703125"/>
    <col min="12079" max="12079" customWidth="1" width="27.5703125"/>
    <col min="12080" max="12080" customWidth="1" width="27.5703125"/>
    <col min="12081" max="12081" customWidth="1" width="27.5703125"/>
    <col min="12082" max="12082" customWidth="1" width="27.5703125"/>
    <col min="12083" max="12083" customWidth="1" width="27.5703125"/>
    <col min="12084" max="12084" customWidth="1" width="27.5703125"/>
    <col min="12085" max="12085" customWidth="1" width="27.5703125"/>
    <col min="12086" max="12086" customWidth="1" width="27.5703125"/>
    <col min="12087" max="12087" customWidth="1" width="27.5703125"/>
    <col min="12088" max="12088" customWidth="1" width="27.5703125"/>
    <col min="12089" max="12089" customWidth="1" width="27.5703125"/>
    <col min="12090" max="12090" customWidth="1" width="27.5703125"/>
    <col min="12091" max="12091" customWidth="1" width="27.5703125"/>
    <col min="12092" max="12092" customWidth="1" width="27.5703125"/>
    <col min="12093" max="12093" customWidth="1" width="27.5703125"/>
    <col min="12094" max="12094" customWidth="1" width="27.5703125"/>
    <col min="12095" max="12095" customWidth="1" width="27.5703125"/>
    <col min="12096" max="12096" customWidth="1" width="27.5703125"/>
    <col min="12097" max="12097" customWidth="1" width="27.5703125"/>
    <col min="12098" max="12098" customWidth="1" width="27.5703125"/>
    <col min="12099" max="12099" customWidth="1" width="27.5703125"/>
    <col min="12100" max="12100" customWidth="1" width="27.5703125"/>
    <col min="12101" max="12101" customWidth="1" width="27.5703125"/>
    <col min="12102" max="12102" customWidth="1" width="27.5703125"/>
    <col min="12103" max="12103" customWidth="1" width="27.5703125"/>
    <col min="12104" max="12104" customWidth="1" width="27.5703125"/>
    <col min="12105" max="12105" customWidth="1" width="27.5703125"/>
    <col min="12106" max="12106" customWidth="1" width="27.5703125"/>
    <col min="12107" max="12107" customWidth="1" width="27.5703125"/>
    <col min="12108" max="12108" customWidth="1" width="27.5703125"/>
    <col min="12109" max="12109" customWidth="1" width="27.5703125"/>
    <col min="12110" max="12110" customWidth="1" width="27.5703125"/>
    <col min="12111" max="12111" customWidth="1" width="27.5703125"/>
    <col min="12112" max="12112" customWidth="1" width="27.5703125"/>
    <col min="12113" max="12113" customWidth="1" width="27.5703125"/>
    <col min="12114" max="12114" customWidth="1" width="27.5703125"/>
    <col min="12115" max="12115" customWidth="1" width="27.5703125"/>
    <col min="12116" max="12116" customWidth="1" width="27.5703125"/>
    <col min="12117" max="12117" customWidth="1" width="27.5703125"/>
    <col min="12118" max="12118" customWidth="1" width="27.5703125"/>
    <col min="12119" max="12119" customWidth="1" width="27.5703125"/>
    <col min="12120" max="12120" customWidth="1" width="27.5703125"/>
    <col min="12121" max="12121" customWidth="1" width="27.5703125"/>
    <col min="12122" max="12122" customWidth="1" width="27.5703125"/>
    <col min="12123" max="12123" customWidth="1" width="27.5703125"/>
    <col min="12124" max="12124" customWidth="1" width="27.5703125"/>
    <col min="12125" max="12125" customWidth="1" width="27.5703125"/>
    <col min="12126" max="12126" customWidth="1" width="27.5703125"/>
    <col min="12127" max="12127" customWidth="1" width="27.5703125"/>
    <col min="12128" max="12128" customWidth="1" width="27.5703125"/>
    <col min="12129" max="12129" customWidth="1" width="27.5703125"/>
    <col min="12130" max="12130" customWidth="1" width="27.5703125"/>
    <col min="12131" max="12131" customWidth="1" width="27.5703125"/>
    <col min="12132" max="12132" customWidth="1" width="27.5703125"/>
    <col min="12133" max="12133" customWidth="1" width="27.5703125"/>
    <col min="12134" max="12134" customWidth="1" width="27.5703125"/>
    <col min="12135" max="12135" customWidth="1" width="27.5703125"/>
    <col min="12136" max="12136" customWidth="1" width="27.5703125"/>
    <col min="12137" max="12137" customWidth="1" width="27.5703125"/>
    <col min="12138" max="12138" customWidth="1" width="27.5703125"/>
    <col min="12139" max="12139" customWidth="1" width="27.5703125"/>
    <col min="12140" max="12140" customWidth="1" width="27.5703125"/>
    <col min="12141" max="12141" customWidth="1" width="27.5703125"/>
    <col min="12142" max="12142" customWidth="1" width="27.5703125"/>
    <col min="12143" max="12143" customWidth="1" width="27.5703125"/>
    <col min="12144" max="12144" customWidth="1" width="27.5703125"/>
    <col min="12145" max="12145" customWidth="1" width="27.5703125"/>
    <col min="12146" max="12146" customWidth="1" width="27.5703125"/>
    <col min="12147" max="12147" customWidth="1" width="27.5703125"/>
    <col min="12148" max="12148" customWidth="1" width="27.5703125"/>
    <col min="12149" max="12149" customWidth="1" width="27.5703125"/>
    <col min="12150" max="12150" customWidth="1" width="27.5703125"/>
    <col min="12151" max="12151" customWidth="1" width="27.5703125"/>
    <col min="12152" max="12152" customWidth="1" width="27.5703125"/>
    <col min="12153" max="12153" customWidth="1" width="27.5703125"/>
    <col min="12154" max="12154" customWidth="1" width="27.5703125"/>
    <col min="12155" max="12155" customWidth="1" width="27.5703125"/>
    <col min="12156" max="12156" customWidth="1" width="27.5703125"/>
    <col min="12157" max="12157" customWidth="1" width="27.5703125"/>
    <col min="12158" max="12158" customWidth="1" width="27.5703125"/>
    <col min="12159" max="12159" customWidth="1" width="27.5703125"/>
    <col min="12160" max="12160" customWidth="1" width="27.5703125"/>
    <col min="12161" max="12161" customWidth="1" width="27.5703125"/>
    <col min="12162" max="12162" customWidth="1" width="27.5703125"/>
    <col min="12163" max="12163" customWidth="1" width="27.5703125"/>
    <col min="12164" max="12164" customWidth="1" width="27.5703125"/>
    <col min="12165" max="12165" customWidth="1" width="27.5703125"/>
    <col min="12166" max="12166" customWidth="1" width="27.5703125"/>
    <col min="12167" max="12167" customWidth="1" width="27.5703125"/>
    <col min="12168" max="12168" customWidth="1" width="27.5703125"/>
    <col min="12169" max="12169" customWidth="1" width="27.5703125"/>
    <col min="12170" max="12170" customWidth="1" width="27.5703125"/>
    <col min="12171" max="12171" customWidth="1" width="27.5703125"/>
    <col min="12172" max="12172" customWidth="1" width="27.5703125"/>
    <col min="12173" max="12173" customWidth="1" width="27.5703125"/>
    <col min="12174" max="12174" customWidth="1" width="27.5703125"/>
    <col min="12175" max="12175" customWidth="1" width="27.5703125"/>
    <col min="12176" max="12176" customWidth="1" width="27.5703125"/>
    <col min="12177" max="12177" customWidth="1" width="27.5703125"/>
    <col min="12178" max="12178" customWidth="1" width="27.5703125"/>
    <col min="12179" max="12179" customWidth="1" width="27.5703125"/>
    <col min="12180" max="12180" customWidth="1" width="27.5703125"/>
    <col min="12181" max="12181" customWidth="1" width="27.5703125"/>
    <col min="12182" max="12182" customWidth="1" width="27.5703125"/>
    <col min="12183" max="12183" customWidth="1" width="27.5703125"/>
    <col min="12184" max="12184" customWidth="1" width="27.5703125"/>
    <col min="12185" max="12185" customWidth="1" width="27.5703125"/>
    <col min="12186" max="12186" customWidth="1" width="27.5703125"/>
    <col min="12187" max="12187" customWidth="1" width="27.5703125"/>
    <col min="12188" max="12188" customWidth="1" width="27.5703125"/>
    <col min="12189" max="12189" customWidth="1" width="27.5703125"/>
    <col min="12190" max="12190" customWidth="1" width="27.5703125"/>
    <col min="12191" max="12191" customWidth="1" width="27.5703125"/>
    <col min="12192" max="12192" customWidth="1" width="27.5703125"/>
    <col min="12193" max="12193" customWidth="1" width="27.5703125"/>
    <col min="12194" max="12194" customWidth="1" width="27.5703125"/>
    <col min="12195" max="12195" customWidth="1" width="27.5703125"/>
    <col min="12196" max="12196" customWidth="1" width="27.5703125"/>
    <col min="12197" max="12197" customWidth="1" width="27.5703125"/>
    <col min="12198" max="12198" customWidth="1" width="27.5703125"/>
    <col min="12199" max="12199" customWidth="1" width="27.5703125"/>
    <col min="12200" max="12200" customWidth="1" width="27.5703125"/>
    <col min="12201" max="12201" customWidth="1" width="27.5703125"/>
    <col min="12202" max="12202" customWidth="1" width="27.5703125"/>
    <col min="12203" max="12203" customWidth="1" width="27.5703125"/>
    <col min="12204" max="12204" customWidth="1" width="27.5703125"/>
    <col min="12205" max="12205" customWidth="1" width="27.5703125"/>
    <col min="12206" max="12206" customWidth="1" width="27.5703125"/>
    <col min="12207" max="12207" customWidth="1" width="27.5703125"/>
    <col min="12208" max="12208" customWidth="1" width="27.5703125"/>
    <col min="12209" max="12209" customWidth="1" width="27.5703125"/>
    <col min="12210" max="12210" customWidth="1" width="27.5703125"/>
    <col min="12211" max="12211" customWidth="1" width="27.5703125"/>
    <col min="12212" max="12212" customWidth="1" width="27.5703125"/>
    <col min="12213" max="12213" customWidth="1" width="27.5703125"/>
    <col min="12214" max="12214" customWidth="1" width="27.5703125"/>
    <col min="12215" max="12215" customWidth="1" width="27.5703125"/>
    <col min="12216" max="12216" customWidth="1" width="27.5703125"/>
    <col min="12217" max="12217" customWidth="1" width="27.5703125"/>
    <col min="12218" max="12218" customWidth="1" width="27.5703125"/>
    <col min="12219" max="12219" customWidth="1" width="27.5703125"/>
    <col min="12220" max="12220" customWidth="1" width="27.5703125"/>
    <col min="12221" max="12221" customWidth="1" width="27.5703125"/>
    <col min="12222" max="12222" customWidth="1" width="27.5703125"/>
    <col min="12223" max="12223" customWidth="1" width="27.5703125"/>
    <col min="12224" max="12224" customWidth="1" width="27.5703125"/>
    <col min="12225" max="12225" customWidth="1" width="27.5703125"/>
    <col min="12226" max="12226" customWidth="1" width="27.5703125"/>
    <col min="12227" max="12227" customWidth="1" width="27.5703125"/>
    <col min="12228" max="12228" customWidth="1" width="27.5703125"/>
    <col min="12229" max="12229" customWidth="1" width="27.5703125"/>
    <col min="12230" max="12230" customWidth="1" width="27.5703125"/>
    <col min="12231" max="12231" customWidth="1" width="27.5703125"/>
    <col min="12232" max="12232" customWidth="1" width="27.5703125"/>
    <col min="12233" max="12233" customWidth="1" width="27.5703125"/>
    <col min="12234" max="12234" customWidth="1" width="27.5703125"/>
    <col min="12235" max="12235" customWidth="1" width="27.5703125"/>
    <col min="12236" max="12236" customWidth="1" width="27.5703125"/>
    <col min="12237" max="12237" customWidth="1" width="27.5703125"/>
    <col min="12238" max="12238" customWidth="1" width="27.5703125"/>
    <col min="12239" max="12239" customWidth="1" width="27.5703125"/>
    <col min="12240" max="12240" customWidth="1" width="27.5703125"/>
    <col min="12241" max="12241" customWidth="1" width="27.5703125"/>
    <col min="12242" max="12242" customWidth="1" width="27.5703125"/>
    <col min="12243" max="12243" customWidth="1" width="27.5703125"/>
    <col min="12244" max="12244" customWidth="1" width="27.5703125"/>
    <col min="12245" max="12245" customWidth="1" width="27.5703125"/>
    <col min="12246" max="12246" customWidth="1" width="27.5703125"/>
    <col min="12247" max="12247" customWidth="1" width="27.5703125"/>
    <col min="12248" max="12248" customWidth="1" width="27.5703125"/>
    <col min="12249" max="12249" customWidth="1" width="27.5703125"/>
    <col min="12250" max="12250" customWidth="1" width="27.5703125"/>
    <col min="12251" max="12251" customWidth="1" width="27.5703125"/>
    <col min="12252" max="12252" customWidth="1" width="27.5703125"/>
    <col min="12253" max="12253" customWidth="1" width="27.5703125"/>
    <col min="12254" max="12254" customWidth="1" width="27.5703125"/>
    <col min="12255" max="12255" customWidth="1" width="27.5703125"/>
    <col min="12256" max="12256" customWidth="1" width="27.5703125"/>
    <col min="12257" max="12257" customWidth="1" width="27.5703125"/>
    <col min="12258" max="12258" customWidth="1" width="27.5703125"/>
    <col min="12259" max="12259" customWidth="1" width="27.5703125"/>
    <col min="12260" max="12260" customWidth="1" width="27.5703125"/>
    <col min="12261" max="12261" customWidth="1" width="27.5703125"/>
    <col min="12262" max="12262" customWidth="1" width="27.5703125"/>
    <col min="12263" max="12263" customWidth="1" width="27.5703125"/>
    <col min="12264" max="12264" customWidth="1" width="27.5703125"/>
    <col min="12265" max="12265" customWidth="1" width="27.5703125"/>
    <col min="12266" max="12266" customWidth="1" width="27.5703125"/>
    <col min="12267" max="12267" customWidth="1" width="27.5703125"/>
    <col min="12268" max="12268" customWidth="1" width="27.5703125"/>
    <col min="12269" max="12269" customWidth="1" width="27.5703125"/>
    <col min="12270" max="12270" customWidth="1" width="27.5703125"/>
    <col min="12271" max="12271" customWidth="1" width="27.5703125"/>
    <col min="12272" max="12272" customWidth="1" width="27.5703125"/>
    <col min="12273" max="12273" customWidth="1" width="27.5703125"/>
    <col min="12274" max="12274" customWidth="1" width="27.5703125"/>
    <col min="12275" max="12275" customWidth="1" width="27.5703125"/>
    <col min="12276" max="12276" customWidth="1" width="27.5703125"/>
    <col min="12277" max="12277" customWidth="1" width="27.5703125"/>
    <col min="12278" max="12278" customWidth="1" width="27.5703125"/>
    <col min="12279" max="12279" customWidth="1" width="27.5703125"/>
    <col min="12280" max="12280" customWidth="1" width="27.5703125"/>
    <col min="12281" max="12281" customWidth="1" width="27.5703125"/>
    <col min="12282" max="12282" customWidth="1" width="27.5703125"/>
    <col min="12283" max="12283" customWidth="1" width="27.5703125"/>
    <col min="12284" max="12284" customWidth="1" width="27.5703125"/>
    <col min="12285" max="12285" customWidth="1" width="27.5703125"/>
    <col min="12286" max="12286" customWidth="1" width="27.5703125"/>
    <col min="12287" max="12287" customWidth="1" width="27.5703125"/>
    <col min="12288" max="12288" customWidth="1" width="27.5703125"/>
    <col min="12289" max="12289" customWidth="1" width="27.5703125"/>
    <col min="12290" max="12290" customWidth="1" width="27.5703125"/>
    <col min="12291" max="12291" customWidth="1" width="27.5703125"/>
    <col min="12292" max="12292" customWidth="1" width="27.5703125"/>
    <col min="12293" max="12293" customWidth="1" width="27.5703125"/>
    <col min="12294" max="12294" customWidth="1" width="27.5703125"/>
    <col min="12295" max="12295" customWidth="1" width="27.5703125"/>
    <col min="12296" max="12296" customWidth="1" width="27.5703125"/>
    <col min="12297" max="12297" customWidth="1" width="27.5703125"/>
    <col min="12298" max="12298" customWidth="1" width="27.5703125"/>
    <col min="12299" max="12299" customWidth="1" width="27.5703125"/>
    <col min="12300" max="12300" customWidth="1" width="27.5703125"/>
    <col min="12301" max="12301" customWidth="1" width="27.5703125"/>
    <col min="12302" max="12302" customWidth="1" width="27.5703125"/>
    <col min="12303" max="12303" customWidth="1" width="27.5703125"/>
    <col min="12304" max="12304" customWidth="1" width="27.5703125"/>
    <col min="12305" max="12305" customWidth="1" width="27.5703125"/>
    <col min="12306" max="12306" customWidth="1" width="27.5703125"/>
    <col min="12307" max="12307" customWidth="1" width="27.5703125"/>
    <col min="12308" max="12308" customWidth="1" width="27.5703125"/>
    <col min="12309" max="12309" customWidth="1" width="27.5703125"/>
    <col min="12310" max="12310" customWidth="1" width="27.5703125"/>
    <col min="12311" max="12311" customWidth="1" width="27.5703125"/>
    <col min="12312" max="12312" customWidth="1" width="27.5703125"/>
    <col min="12313" max="12313" customWidth="1" width="27.5703125"/>
    <col min="12314" max="12314" customWidth="1" width="27.5703125"/>
    <col min="12315" max="12315" customWidth="1" width="27.5703125"/>
    <col min="12316" max="12316" customWidth="1" width="27.5703125"/>
    <col min="12317" max="12317" customWidth="1" width="27.5703125"/>
    <col min="12318" max="12318" customWidth="1" width="27.5703125"/>
    <col min="12319" max="12319" customWidth="1" width="27.5703125"/>
    <col min="12320" max="12320" customWidth="1" width="27.5703125"/>
    <col min="12321" max="12321" customWidth="1" width="27.5703125"/>
    <col min="12322" max="12322" customWidth="1" width="27.5703125"/>
    <col min="12323" max="12323" customWidth="1" width="27.5703125"/>
    <col min="12324" max="12324" customWidth="1" width="27.5703125"/>
    <col min="12325" max="12325" customWidth="1" width="27.5703125"/>
    <col min="12326" max="12326" customWidth="1" width="27.5703125"/>
    <col min="12327" max="12327" customWidth="1" width="27.5703125"/>
    <col min="12328" max="12328" customWidth="1" width="27.5703125"/>
    <col min="12329" max="12329" customWidth="1" width="27.5703125"/>
    <col min="12330" max="12330" customWidth="1" width="27.5703125"/>
    <col min="12331" max="12331" customWidth="1" width="27.5703125"/>
    <col min="12332" max="12332" customWidth="1" width="27.5703125"/>
    <col min="12333" max="12333" customWidth="1" width="27.5703125"/>
    <col min="12334" max="12334" customWidth="1" width="27.5703125"/>
    <col min="12335" max="12335" customWidth="1" width="27.5703125"/>
    <col min="12336" max="12336" customWidth="1" width="27.5703125"/>
    <col min="12337" max="12337" customWidth="1" width="27.5703125"/>
    <col min="12338" max="12338" customWidth="1" width="27.5703125"/>
    <col min="12339" max="12339" customWidth="1" width="27.5703125"/>
    <col min="12340" max="12340" customWidth="1" width="27.5703125"/>
    <col min="12341" max="12341" customWidth="1" width="27.5703125"/>
    <col min="12342" max="12342" customWidth="1" width="27.5703125"/>
    <col min="12343" max="12343" customWidth="1" width="27.5703125"/>
    <col min="12344" max="12344" customWidth="1" width="27.5703125"/>
    <col min="12345" max="12345" customWidth="1" width="27.5703125"/>
    <col min="12346" max="12346" customWidth="1" width="27.5703125"/>
    <col min="12347" max="12347" customWidth="1" width="27.5703125"/>
    <col min="12348" max="12348" customWidth="1" width="27.5703125"/>
    <col min="12349" max="12349" customWidth="1" width="27.5703125"/>
    <col min="12350" max="12350" customWidth="1" width="27.5703125"/>
    <col min="12351" max="12351" customWidth="1" width="27.5703125"/>
    <col min="12352" max="12352" customWidth="1" width="27.5703125"/>
    <col min="12353" max="12353" customWidth="1" width="27.5703125"/>
    <col min="12354" max="12354" customWidth="1" width="27.5703125"/>
    <col min="12355" max="12355" customWidth="1" width="27.5703125"/>
    <col min="12356" max="12356" customWidth="1" width="27.5703125"/>
    <col min="12357" max="12357" customWidth="1" width="27.5703125"/>
    <col min="12358" max="12358" customWidth="1" width="27.5703125"/>
    <col min="12359" max="12359" customWidth="1" width="27.5703125"/>
    <col min="12360" max="12360" customWidth="1" width="27.5703125"/>
    <col min="12361" max="12361" customWidth="1" width="27.5703125"/>
    <col min="12362" max="12362" customWidth="1" width="27.5703125"/>
    <col min="12363" max="12363" customWidth="1" width="27.5703125"/>
    <col min="12364" max="12364" customWidth="1" width="27.5703125"/>
    <col min="12365" max="12365" customWidth="1" width="27.5703125"/>
    <col min="12366" max="12366" customWidth="1" width="27.5703125"/>
    <col min="12367" max="12367" customWidth="1" width="27.5703125"/>
    <col min="12368" max="12368" customWidth="1" width="27.5703125"/>
    <col min="12369" max="12369" customWidth="1" width="27.5703125"/>
    <col min="12370" max="12370" customWidth="1" width="27.5703125"/>
    <col min="12371" max="12371" customWidth="1" width="27.5703125"/>
    <col min="12372" max="12372" customWidth="1" width="27.5703125"/>
    <col min="12373" max="12373" customWidth="1" width="27.5703125"/>
    <col min="12374" max="12374" customWidth="1" width="27.5703125"/>
    <col min="12375" max="12375" customWidth="1" width="27.5703125"/>
    <col min="12376" max="12376" customWidth="1" width="27.5703125"/>
    <col min="12377" max="12377" customWidth="1" width="27.5703125"/>
    <col min="12378" max="12378" customWidth="1" width="27.5703125"/>
    <col min="12379" max="12379" customWidth="1" width="27.5703125"/>
    <col min="12380" max="12380" customWidth="1" width="27.5703125"/>
    <col min="12381" max="12381" customWidth="1" width="27.5703125"/>
    <col min="12382" max="12382" customWidth="1" width="27.5703125"/>
    <col min="12383" max="12383" customWidth="1" width="27.5703125"/>
    <col min="12384" max="12384" customWidth="1" width="27.5703125"/>
    <col min="12385" max="12385" customWidth="1" width="27.5703125"/>
    <col min="12386" max="12386" customWidth="1" width="27.5703125"/>
    <col min="12387" max="12387" customWidth="1" width="27.5703125"/>
    <col min="12388" max="12388" customWidth="1" width="27.5703125"/>
    <col min="12389" max="12389" customWidth="1" width="27.5703125"/>
    <col min="12390" max="12390" customWidth="1" width="27.5703125"/>
    <col min="12391" max="12391" customWidth="1" width="27.5703125"/>
    <col min="12392" max="12392" customWidth="1" width="27.5703125"/>
    <col min="12393" max="12393" customWidth="1" width="27.5703125"/>
    <col min="12394" max="12394" customWidth="1" width="27.5703125"/>
    <col min="12395" max="12395" customWidth="1" width="27.5703125"/>
    <col min="12396" max="12396" customWidth="1" width="27.5703125"/>
    <col min="12397" max="12397" customWidth="1" width="27.5703125"/>
    <col min="12398" max="12398" customWidth="1" width="27.5703125"/>
    <col min="12399" max="12399" customWidth="1" width="27.5703125"/>
    <col min="12400" max="12400" customWidth="1" width="27.5703125"/>
    <col min="12401" max="12401" customWidth="1" width="27.5703125"/>
    <col min="12402" max="12402" customWidth="1" width="27.5703125"/>
    <col min="12403" max="12403" customWidth="1" width="27.5703125"/>
    <col min="12404" max="12404" customWidth="1" width="27.5703125"/>
    <col min="12405" max="12405" customWidth="1" width="27.5703125"/>
    <col min="12406" max="12406" customWidth="1" width="27.5703125"/>
    <col min="12407" max="12407" customWidth="1" width="27.5703125"/>
    <col min="12408" max="12408" customWidth="1" width="27.5703125"/>
    <col min="12409" max="12409" customWidth="1" width="27.5703125"/>
    <col min="12410" max="12410" customWidth="1" width="27.5703125"/>
    <col min="12411" max="12411" customWidth="1" width="27.5703125"/>
    <col min="12412" max="12412" customWidth="1" width="27.5703125"/>
    <col min="12413" max="12413" customWidth="1" width="27.5703125"/>
    <col min="12414" max="12414" customWidth="1" width="27.5703125"/>
    <col min="12415" max="12415" customWidth="1" width="27.5703125"/>
    <col min="12416" max="12416" customWidth="1" width="27.5703125"/>
    <col min="12417" max="12417" customWidth="1" width="27.5703125"/>
    <col min="12418" max="12418" customWidth="1" width="27.5703125"/>
    <col min="12419" max="12419" customWidth="1" width="27.5703125"/>
    <col min="12420" max="12420" customWidth="1" width="27.5703125"/>
    <col min="12421" max="12421" customWidth="1" width="27.5703125"/>
    <col min="12422" max="12422" customWidth="1" width="27.5703125"/>
    <col min="12423" max="12423" customWidth="1" width="27.5703125"/>
    <col min="12424" max="12424" customWidth="1" width="27.5703125"/>
    <col min="12425" max="12425" customWidth="1" width="27.5703125"/>
    <col min="12426" max="12426" customWidth="1" width="27.5703125"/>
    <col min="12427" max="12427" customWidth="1" width="27.5703125"/>
    <col min="12428" max="12428" customWidth="1" width="27.5703125"/>
    <col min="12429" max="12429" customWidth="1" width="27.5703125"/>
    <col min="12430" max="12430" customWidth="1" width="27.5703125"/>
    <col min="12431" max="12431" customWidth="1" width="27.5703125"/>
    <col min="12432" max="12432" customWidth="1" width="27.5703125"/>
    <col min="12433" max="12433" customWidth="1" width="27.5703125"/>
    <col min="12434" max="12434" customWidth="1" width="27.5703125"/>
    <col min="12435" max="12435" customWidth="1" width="27.5703125"/>
    <col min="12436" max="12436" customWidth="1" width="27.5703125"/>
    <col min="12437" max="12437" customWidth="1" width="27.5703125"/>
    <col min="12438" max="12438" customWidth="1" width="27.5703125"/>
    <col min="12439" max="12439" customWidth="1" width="27.5703125"/>
    <col min="12440" max="12440" customWidth="1" width="27.5703125"/>
    <col min="12441" max="12441" customWidth="1" width="27.5703125"/>
    <col min="12442" max="12442" customWidth="1" width="27.5703125"/>
    <col min="12443" max="12443" customWidth="1" width="27.5703125"/>
    <col min="12444" max="12444" customWidth="1" width="27.5703125"/>
    <col min="12445" max="12445" customWidth="1" width="27.5703125"/>
    <col min="12446" max="12446" customWidth="1" width="27.5703125"/>
    <col min="12447" max="12447" customWidth="1" width="27.5703125"/>
    <col min="12448" max="12448" customWidth="1" width="27.5703125"/>
    <col min="12449" max="12449" customWidth="1" width="27.5703125"/>
    <col min="12450" max="12450" customWidth="1" width="27.5703125"/>
    <col min="12451" max="12451" customWidth="1" width="27.5703125"/>
    <col min="12452" max="12452" customWidth="1" width="27.5703125"/>
    <col min="12453" max="12453" customWidth="1" width="27.5703125"/>
    <col min="12454" max="12454" customWidth="1" width="27.5703125"/>
    <col min="12455" max="12455" customWidth="1" width="27.5703125"/>
    <col min="12456" max="12456" customWidth="1" width="27.5703125"/>
    <col min="12457" max="12457" customWidth="1" width="27.5703125"/>
    <col min="12458" max="12458" customWidth="1" width="27.5703125"/>
    <col min="12459" max="12459" customWidth="1" width="27.5703125"/>
    <col min="12460" max="12460" customWidth="1" width="27.5703125"/>
    <col min="12461" max="12461" customWidth="1" width="27.5703125"/>
    <col min="12462" max="12462" customWidth="1" width="27.5703125"/>
    <col min="12463" max="12463" customWidth="1" width="27.5703125"/>
    <col min="12464" max="12464" customWidth="1" width="27.5703125"/>
    <col min="12465" max="12465" customWidth="1" width="27.5703125"/>
    <col min="12466" max="12466" customWidth="1" width="27.5703125"/>
    <col min="12467" max="12467" customWidth="1" width="27.5703125"/>
    <col min="12468" max="12468" customWidth="1" width="27.5703125"/>
    <col min="12469" max="12469" customWidth="1" width="27.5703125"/>
    <col min="12470" max="12470" customWidth="1" width="27.5703125"/>
    <col min="12471" max="12471" customWidth="1" width="27.5703125"/>
    <col min="12472" max="12472" customWidth="1" width="27.5703125"/>
    <col min="12473" max="12473" customWidth="1" width="27.5703125"/>
    <col min="12474" max="12474" customWidth="1" width="27.5703125"/>
    <col min="12475" max="12475" customWidth="1" width="27.5703125"/>
    <col min="12476" max="12476" customWidth="1" width="27.5703125"/>
    <col min="12477" max="12477" customWidth="1" width="27.5703125"/>
    <col min="12478" max="12478" customWidth="1" width="27.5703125"/>
    <col min="12479" max="12479" customWidth="1" width="27.5703125"/>
    <col min="12480" max="12480" customWidth="1" width="27.5703125"/>
    <col min="12481" max="12481" customWidth="1" width="27.5703125"/>
    <col min="12482" max="12482" customWidth="1" width="27.5703125"/>
    <col min="12483" max="12483" customWidth="1" width="27.5703125"/>
    <col min="12484" max="12484" customWidth="1" width="27.5703125"/>
    <col min="12485" max="12485" customWidth="1" width="27.5703125"/>
    <col min="12486" max="12486" customWidth="1" width="27.5703125"/>
    <col min="12487" max="12487" customWidth="1" width="27.5703125"/>
    <col min="12488" max="12488" customWidth="1" width="27.5703125"/>
    <col min="12489" max="12489" customWidth="1" width="27.5703125"/>
    <col min="12490" max="12490" customWidth="1" width="27.5703125"/>
    <col min="12491" max="12491" customWidth="1" width="27.5703125"/>
    <col min="12492" max="12492" customWidth="1" width="27.5703125"/>
    <col min="12493" max="12493" customWidth="1" width="27.5703125"/>
    <col min="12494" max="12494" customWidth="1" width="27.5703125"/>
    <col min="12495" max="12495" customWidth="1" width="27.5703125"/>
    <col min="12496" max="12496" customWidth="1" width="27.5703125"/>
    <col min="12497" max="12497" customWidth="1" width="27.5703125"/>
    <col min="12498" max="12498" customWidth="1" width="27.5703125"/>
    <col min="12499" max="12499" customWidth="1" width="27.5703125"/>
    <col min="12500" max="12500" customWidth="1" width="27.5703125"/>
    <col min="12501" max="12501" customWidth="1" width="27.5703125"/>
    <col min="12502" max="12502" customWidth="1" width="27.5703125"/>
    <col min="12503" max="12503" customWidth="1" width="27.5703125"/>
    <col min="12504" max="12504" customWidth="1" width="27.5703125"/>
    <col min="12505" max="12505" customWidth="1" width="27.5703125"/>
    <col min="12506" max="12506" customWidth="1" width="27.5703125"/>
    <col min="12507" max="12507" customWidth="1" width="27.5703125"/>
    <col min="12508" max="12508" customWidth="1" width="27.5703125"/>
    <col min="12509" max="12509" customWidth="1" width="27.5703125"/>
    <col min="12510" max="12510" customWidth="1" width="27.5703125"/>
    <col min="12511" max="12511" customWidth="1" width="27.5703125"/>
    <col min="12512" max="12512" customWidth="1" width="27.5703125"/>
    <col min="12513" max="12513" customWidth="1" width="27.5703125"/>
    <col min="12514" max="12514" customWidth="1" width="27.5703125"/>
    <col min="12515" max="12515" customWidth="1" width="27.5703125"/>
    <col min="12516" max="12516" customWidth="1" width="27.5703125"/>
    <col min="12517" max="12517" customWidth="1" width="27.5703125"/>
    <col min="12518" max="12518" customWidth="1" width="27.5703125"/>
    <col min="12519" max="12519" customWidth="1" width="27.5703125"/>
    <col min="12520" max="12520" customWidth="1" width="27.5703125"/>
    <col min="12521" max="12521" customWidth="1" width="27.5703125"/>
    <col min="12522" max="12522" customWidth="1" width="27.5703125"/>
    <col min="12523" max="12523" customWidth="1" width="27.5703125"/>
    <col min="12524" max="12524" customWidth="1" width="27.5703125"/>
    <col min="12525" max="12525" customWidth="1" width="27.5703125"/>
    <col min="12526" max="12526" customWidth="1" width="27.5703125"/>
    <col min="12527" max="12527" customWidth="1" width="27.5703125"/>
    <col min="12528" max="12528" customWidth="1" width="27.5703125"/>
    <col min="12529" max="12529" customWidth="1" width="27.5703125"/>
    <col min="12530" max="12530" customWidth="1" width="27.5703125"/>
    <col min="12531" max="12531" customWidth="1" width="27.5703125"/>
    <col min="12532" max="12532" customWidth="1" width="27.5703125"/>
    <col min="12533" max="12533" customWidth="1" width="27.5703125"/>
    <col min="12534" max="12534" customWidth="1" width="27.5703125"/>
    <col min="12535" max="12535" customWidth="1" width="27.5703125"/>
    <col min="12536" max="12536" customWidth="1" width="27.5703125"/>
    <col min="12537" max="12537" customWidth="1" width="27.5703125"/>
    <col min="12538" max="12538" customWidth="1" width="27.5703125"/>
    <col min="12539" max="12539" customWidth="1" width="27.5703125"/>
    <col min="12540" max="12540" customWidth="1" width="27.5703125"/>
    <col min="12541" max="12541" customWidth="1" width="27.5703125"/>
    <col min="12542" max="12542" customWidth="1" width="27.5703125"/>
    <col min="12543" max="12543" customWidth="1" width="27.5703125"/>
    <col min="12544" max="12544" customWidth="1" width="27.5703125"/>
    <col min="12545" max="12545" customWidth="1" width="27.5703125"/>
    <col min="12546" max="12546" customWidth="1" width="27.5703125"/>
    <col min="12547" max="12547" customWidth="1" width="27.5703125"/>
    <col min="12548" max="12548" customWidth="1" width="27.5703125"/>
    <col min="12549" max="12549" customWidth="1" width="27.5703125"/>
    <col min="12550" max="12550" customWidth="1" width="27.5703125"/>
    <col min="12551" max="12551" customWidth="1" width="27.5703125"/>
    <col min="12552" max="12552" customWidth="1" width="27.5703125"/>
    <col min="12553" max="12553" customWidth="1" width="27.5703125"/>
    <col min="12554" max="12554" customWidth="1" width="27.5703125"/>
    <col min="12555" max="12555" customWidth="1" width="27.5703125"/>
    <col min="12556" max="12556" customWidth="1" width="27.5703125"/>
    <col min="12557" max="12557" customWidth="1" width="27.5703125"/>
    <col min="12558" max="12558" customWidth="1" width="27.5703125"/>
    <col min="12559" max="12559" customWidth="1" width="27.5703125"/>
    <col min="12560" max="12560" customWidth="1" width="27.5703125"/>
    <col min="12561" max="12561" customWidth="1" width="27.5703125"/>
    <col min="12562" max="12562" customWidth="1" width="27.5703125"/>
    <col min="12563" max="12563" customWidth="1" width="27.5703125"/>
    <col min="12564" max="12564" customWidth="1" width="27.5703125"/>
    <col min="12565" max="12565" customWidth="1" width="27.5703125"/>
    <col min="12566" max="12566" customWidth="1" width="27.5703125"/>
    <col min="12567" max="12567" customWidth="1" width="27.5703125"/>
    <col min="12568" max="12568" customWidth="1" width="27.5703125"/>
    <col min="12569" max="12569" customWidth="1" width="27.5703125"/>
    <col min="12570" max="12570" customWidth="1" width="27.5703125"/>
    <col min="12571" max="12571" customWidth="1" width="27.5703125"/>
    <col min="12572" max="12572" customWidth="1" width="27.5703125"/>
    <col min="12573" max="12573" customWidth="1" width="27.5703125"/>
    <col min="12574" max="12574" customWidth="1" width="27.5703125"/>
    <col min="12575" max="12575" customWidth="1" width="27.5703125"/>
    <col min="12576" max="12576" customWidth="1" width="27.5703125"/>
    <col min="12577" max="12577" customWidth="1" width="27.5703125"/>
    <col min="12578" max="12578" customWidth="1" width="27.5703125"/>
    <col min="12579" max="12579" customWidth="1" width="27.5703125"/>
    <col min="12580" max="12580" customWidth="1" width="27.5703125"/>
    <col min="12581" max="12581" customWidth="1" width="27.5703125"/>
    <col min="12582" max="12582" customWidth="1" width="27.5703125"/>
    <col min="12583" max="12583" customWidth="1" width="27.5703125"/>
    <col min="12584" max="12584" customWidth="1" width="27.5703125"/>
    <col min="12585" max="12585" customWidth="1" width="27.5703125"/>
    <col min="12586" max="12586" customWidth="1" width="27.5703125"/>
    <col min="12587" max="12587" customWidth="1" width="27.5703125"/>
    <col min="12588" max="12588" customWidth="1" width="27.5703125"/>
    <col min="12589" max="12589" customWidth="1" width="27.5703125"/>
    <col min="12590" max="12590" customWidth="1" width="27.5703125"/>
    <col min="12591" max="12591" customWidth="1" width="27.5703125"/>
    <col min="12592" max="12592" customWidth="1" width="27.5703125"/>
    <col min="12593" max="12593" customWidth="1" width="27.5703125"/>
    <col min="12594" max="12594" customWidth="1" width="27.5703125"/>
    <col min="12595" max="12595" customWidth="1" width="27.5703125"/>
    <col min="12596" max="12596" customWidth="1" width="27.5703125"/>
    <col min="12597" max="12597" customWidth="1" width="27.5703125"/>
    <col min="12598" max="12598" customWidth="1" width="27.5703125"/>
    <col min="12599" max="12599" customWidth="1" width="27.5703125"/>
    <col min="12600" max="12600" customWidth="1" width="27.5703125"/>
    <col min="12601" max="12601" customWidth="1" width="27.5703125"/>
    <col min="12602" max="12602" customWidth="1" width="27.5703125"/>
    <col min="12603" max="12603" customWidth="1" width="27.5703125"/>
    <col min="12604" max="12604" customWidth="1" width="27.5703125"/>
    <col min="12605" max="12605" customWidth="1" width="27.5703125"/>
    <col min="12606" max="12606" customWidth="1" width="27.5703125"/>
    <col min="12607" max="12607" customWidth="1" width="27.5703125"/>
    <col min="12608" max="12608" customWidth="1" width="27.5703125"/>
    <col min="12609" max="12609" customWidth="1" width="27.5703125"/>
    <col min="12610" max="12610" customWidth="1" width="27.5703125"/>
    <col min="12611" max="12611" customWidth="1" width="27.5703125"/>
    <col min="12612" max="12612" customWidth="1" width="27.5703125"/>
    <col min="12613" max="12613" customWidth="1" width="27.5703125"/>
    <col min="12614" max="12614" customWidth="1" width="27.5703125"/>
    <col min="12615" max="12615" customWidth="1" width="27.5703125"/>
    <col min="12616" max="12616" customWidth="1" width="27.5703125"/>
    <col min="12617" max="12617" customWidth="1" width="27.5703125"/>
    <col min="12618" max="12618" customWidth="1" width="27.5703125"/>
    <col min="12619" max="12619" customWidth="1" width="27.5703125"/>
    <col min="12620" max="12620" customWidth="1" width="27.5703125"/>
    <col min="12621" max="12621" customWidth="1" width="27.5703125"/>
    <col min="12622" max="12622" customWidth="1" width="27.5703125"/>
    <col min="12623" max="12623" customWidth="1" width="27.5703125"/>
    <col min="12624" max="12624" customWidth="1" width="27.5703125"/>
    <col min="12625" max="12625" customWidth="1" width="27.5703125"/>
    <col min="12626" max="12626" customWidth="1" width="27.5703125"/>
    <col min="12627" max="12627" customWidth="1" width="27.5703125"/>
    <col min="12628" max="12628" customWidth="1" width="27.5703125"/>
    <col min="12629" max="12629" customWidth="1" width="27.5703125"/>
    <col min="12630" max="12630" customWidth="1" width="27.5703125"/>
    <col min="12631" max="12631" customWidth="1" width="27.5703125"/>
    <col min="12632" max="12632" customWidth="1" width="27.5703125"/>
    <col min="12633" max="12633" customWidth="1" width="27.5703125"/>
    <col min="12634" max="12634" customWidth="1" width="27.5703125"/>
    <col min="12635" max="12635" customWidth="1" width="27.5703125"/>
    <col min="12636" max="12636" customWidth="1" width="27.5703125"/>
    <col min="12637" max="12637" customWidth="1" width="27.5703125"/>
    <col min="12638" max="12638" customWidth="1" width="27.5703125"/>
    <col min="12639" max="12639" customWidth="1" width="27.5703125"/>
    <col min="12640" max="12640" customWidth="1" width="27.5703125"/>
    <col min="12641" max="12641" customWidth="1" width="27.5703125"/>
    <col min="12642" max="12642" customWidth="1" width="27.5703125"/>
    <col min="12643" max="12643" customWidth="1" width="27.5703125"/>
    <col min="12644" max="12644" customWidth="1" width="27.5703125"/>
    <col min="12645" max="12645" customWidth="1" width="27.5703125"/>
    <col min="12646" max="12646" customWidth="1" width="27.5703125"/>
    <col min="12647" max="12647" customWidth="1" width="27.5703125"/>
    <col min="12648" max="12648" customWidth="1" width="27.5703125"/>
    <col min="12649" max="12649" customWidth="1" width="27.5703125"/>
    <col min="12650" max="12650" customWidth="1" width="27.5703125"/>
    <col min="12651" max="12651" customWidth="1" width="27.5703125"/>
    <col min="12652" max="12652" customWidth="1" width="27.5703125"/>
    <col min="12653" max="12653" customWidth="1" width="27.5703125"/>
    <col min="12654" max="12654" customWidth="1" width="27.5703125"/>
    <col min="12655" max="12655" customWidth="1" width="27.5703125"/>
    <col min="12656" max="12656" customWidth="1" width="27.5703125"/>
    <col min="12657" max="12657" customWidth="1" width="27.5703125"/>
    <col min="12658" max="12658" customWidth="1" width="27.5703125"/>
    <col min="12659" max="12659" customWidth="1" width="27.5703125"/>
    <col min="12660" max="12660" customWidth="1" width="27.5703125"/>
    <col min="12661" max="12661" customWidth="1" width="27.5703125"/>
    <col min="12662" max="12662" customWidth="1" width="27.5703125"/>
    <col min="12663" max="12663" customWidth="1" width="27.5703125"/>
    <col min="12664" max="12664" customWidth="1" width="27.5703125"/>
    <col min="12665" max="12665" customWidth="1" width="27.5703125"/>
    <col min="12666" max="12666" customWidth="1" width="27.5703125"/>
    <col min="12667" max="12667" customWidth="1" width="27.5703125"/>
    <col min="12668" max="12668" customWidth="1" width="27.5703125"/>
    <col min="12669" max="12669" customWidth="1" width="27.5703125"/>
    <col min="12670" max="12670" customWidth="1" width="27.5703125"/>
    <col min="12671" max="12671" customWidth="1" width="27.5703125"/>
    <col min="12672" max="12672" customWidth="1" width="27.5703125"/>
    <col min="12673" max="12673" customWidth="1" width="27.5703125"/>
    <col min="12674" max="12674" customWidth="1" width="27.5703125"/>
    <col min="12675" max="12675" customWidth="1" width="27.5703125"/>
    <col min="12676" max="12676" customWidth="1" width="27.5703125"/>
    <col min="12677" max="12677" customWidth="1" width="27.5703125"/>
    <col min="12678" max="12678" customWidth="1" width="27.5703125"/>
    <col min="12679" max="12679" customWidth="1" width="27.5703125"/>
    <col min="12680" max="12680" customWidth="1" width="27.5703125"/>
    <col min="12681" max="12681" customWidth="1" width="27.5703125"/>
    <col min="12682" max="12682" customWidth="1" width="27.5703125"/>
    <col min="12683" max="12683" customWidth="1" width="27.5703125"/>
    <col min="12684" max="12684" customWidth="1" width="27.5703125"/>
    <col min="12685" max="12685" customWidth="1" width="27.5703125"/>
    <col min="12686" max="12686" customWidth="1" width="27.5703125"/>
    <col min="12687" max="12687" customWidth="1" width="27.5703125"/>
    <col min="12688" max="12688" customWidth="1" width="27.5703125"/>
    <col min="12689" max="12689" customWidth="1" width="27.5703125"/>
    <col min="12690" max="12690" customWidth="1" width="27.5703125"/>
    <col min="12691" max="12691" customWidth="1" width="27.5703125"/>
    <col min="12692" max="12692" customWidth="1" width="27.5703125"/>
    <col min="12693" max="12693" customWidth="1" width="27.5703125"/>
    <col min="12694" max="12694" customWidth="1" width="27.5703125"/>
    <col min="12695" max="12695" customWidth="1" width="27.5703125"/>
    <col min="12696" max="12696" customWidth="1" width="27.5703125"/>
    <col min="12697" max="12697" customWidth="1" width="27.5703125"/>
    <col min="12698" max="12698" customWidth="1" width="27.5703125"/>
    <col min="12699" max="12699" customWidth="1" width="27.5703125"/>
    <col min="12700" max="12700" customWidth="1" width="27.5703125"/>
    <col min="12701" max="12701" customWidth="1" width="27.5703125"/>
    <col min="12702" max="12702" customWidth="1" width="27.5703125"/>
    <col min="12703" max="12703" customWidth="1" width="27.5703125"/>
    <col min="12704" max="12704" customWidth="1" width="27.5703125"/>
    <col min="12705" max="12705" customWidth="1" width="27.5703125"/>
    <col min="12706" max="12706" customWidth="1" width="27.5703125"/>
    <col min="12707" max="12707" customWidth="1" width="27.5703125"/>
    <col min="12708" max="12708" customWidth="1" width="27.5703125"/>
    <col min="12709" max="12709" customWidth="1" width="27.5703125"/>
    <col min="12710" max="12710" customWidth="1" width="27.5703125"/>
    <col min="12711" max="12711" customWidth="1" width="27.5703125"/>
    <col min="12712" max="12712" customWidth="1" width="27.5703125"/>
    <col min="12713" max="12713" customWidth="1" width="27.5703125"/>
    <col min="12714" max="12714" customWidth="1" width="27.5703125"/>
    <col min="12715" max="12715" customWidth="1" width="27.5703125"/>
    <col min="12716" max="12716" customWidth="1" width="27.5703125"/>
    <col min="12717" max="12717" customWidth="1" width="27.5703125"/>
    <col min="12718" max="12718" customWidth="1" width="27.5703125"/>
    <col min="12719" max="12719" customWidth="1" width="27.5703125"/>
    <col min="12720" max="12720" customWidth="1" width="27.5703125"/>
    <col min="12721" max="12721" customWidth="1" width="27.5703125"/>
    <col min="12722" max="12722" customWidth="1" width="27.5703125"/>
    <col min="12723" max="12723" customWidth="1" width="27.5703125"/>
    <col min="12724" max="12724" customWidth="1" width="27.5703125"/>
    <col min="12725" max="12725" customWidth="1" width="27.5703125"/>
    <col min="12726" max="12726" customWidth="1" width="27.5703125"/>
    <col min="12727" max="12727" customWidth="1" width="27.5703125"/>
    <col min="12728" max="12728" customWidth="1" width="27.5703125"/>
    <col min="12729" max="12729" customWidth="1" width="27.5703125"/>
    <col min="12730" max="12730" customWidth="1" width="27.5703125"/>
    <col min="12731" max="12731" customWidth="1" width="27.5703125"/>
    <col min="12732" max="12732" customWidth="1" width="27.5703125"/>
    <col min="12733" max="12733" customWidth="1" width="27.5703125"/>
    <col min="12734" max="12734" customWidth="1" width="27.5703125"/>
    <col min="12735" max="12735" customWidth="1" width="27.5703125"/>
    <col min="12736" max="12736" customWidth="1" width="27.5703125"/>
    <col min="12737" max="12737" customWidth="1" width="27.5703125"/>
    <col min="12738" max="12738" customWidth="1" width="27.5703125"/>
    <col min="12739" max="12739" customWidth="1" width="27.5703125"/>
    <col min="12740" max="12740" customWidth="1" width="27.5703125"/>
    <col min="12741" max="12741" customWidth="1" width="27.5703125"/>
    <col min="12742" max="12742" customWidth="1" width="27.5703125"/>
    <col min="12743" max="12743" customWidth="1" width="27.5703125"/>
    <col min="12744" max="12744" customWidth="1" width="27.5703125"/>
    <col min="12745" max="12745" customWidth="1" width="27.5703125"/>
    <col min="12746" max="12746" customWidth="1" width="27.5703125"/>
    <col min="12747" max="12747" customWidth="1" width="27.5703125"/>
    <col min="12748" max="12748" customWidth="1" width="27.5703125"/>
    <col min="12749" max="12749" customWidth="1" width="27.5703125"/>
    <col min="12750" max="12750" customWidth="1" width="27.5703125"/>
    <col min="12751" max="12751" customWidth="1" width="27.5703125"/>
    <col min="12752" max="12752" customWidth="1" width="27.5703125"/>
    <col min="12753" max="12753" customWidth="1" width="27.5703125"/>
    <col min="12754" max="12754" customWidth="1" width="27.5703125"/>
    <col min="12755" max="12755" customWidth="1" width="27.5703125"/>
    <col min="12756" max="12756" customWidth="1" width="27.5703125"/>
    <col min="12757" max="12757" customWidth="1" width="27.5703125"/>
    <col min="12758" max="12758" customWidth="1" width="27.5703125"/>
    <col min="12759" max="12759" customWidth="1" width="27.5703125"/>
    <col min="12760" max="12760" customWidth="1" width="27.5703125"/>
    <col min="12761" max="12761" customWidth="1" width="27.5703125"/>
    <col min="12762" max="12762" customWidth="1" width="27.5703125"/>
    <col min="12763" max="12763" customWidth="1" width="27.5703125"/>
    <col min="12764" max="12764" customWidth="1" width="27.5703125"/>
    <col min="12765" max="12765" customWidth="1" width="27.5703125"/>
    <col min="12766" max="12766" customWidth="1" width="27.5703125"/>
    <col min="12767" max="12767" customWidth="1" width="27.5703125"/>
    <col min="12768" max="12768" customWidth="1" width="27.5703125"/>
    <col min="12769" max="12769" customWidth="1" width="27.5703125"/>
    <col min="12770" max="12770" customWidth="1" width="27.5703125"/>
    <col min="12771" max="12771" customWidth="1" width="27.5703125"/>
    <col min="12772" max="12772" customWidth="1" width="27.5703125"/>
    <col min="12773" max="12773" customWidth="1" width="27.5703125"/>
    <col min="12774" max="12774" customWidth="1" width="27.5703125"/>
    <col min="12775" max="12775" customWidth="1" width="27.5703125"/>
    <col min="12776" max="12776" customWidth="1" width="27.5703125"/>
    <col min="12777" max="12777" customWidth="1" width="27.5703125"/>
    <col min="12778" max="12778" customWidth="1" width="27.5703125"/>
    <col min="12779" max="12779" customWidth="1" width="27.5703125"/>
    <col min="12780" max="12780" customWidth="1" width="27.5703125"/>
    <col min="12781" max="12781" customWidth="1" width="27.5703125"/>
    <col min="12782" max="12782" customWidth="1" width="27.5703125"/>
    <col min="12783" max="12783" customWidth="1" width="27.5703125"/>
    <col min="12784" max="12784" customWidth="1" width="27.5703125"/>
    <col min="12785" max="12785" customWidth="1" width="27.5703125"/>
    <col min="12786" max="12786" customWidth="1" width="27.5703125"/>
    <col min="12787" max="12787" customWidth="1" width="27.5703125"/>
    <col min="12788" max="12788" customWidth="1" width="27.5703125"/>
    <col min="12789" max="12789" customWidth="1" width="27.5703125"/>
    <col min="12790" max="12790" customWidth="1" width="27.5703125"/>
    <col min="12791" max="12791" customWidth="1" width="27.5703125"/>
    <col min="12792" max="12792" customWidth="1" width="27.5703125"/>
    <col min="12793" max="12793" customWidth="1" width="27.5703125"/>
    <col min="12794" max="12794" customWidth="1" width="27.5703125"/>
    <col min="12795" max="12795" customWidth="1" width="27.5703125"/>
    <col min="12796" max="12796" customWidth="1" width="27.5703125"/>
    <col min="12797" max="12797" customWidth="1" width="27.5703125"/>
    <col min="12798" max="12798" customWidth="1" width="27.5703125"/>
    <col min="12799" max="12799" customWidth="1" width="27.5703125"/>
    <col min="12800" max="12800" customWidth="1" width="27.5703125"/>
    <col min="12801" max="12801" customWidth="1" width="27.5703125"/>
    <col min="12802" max="12802" customWidth="1" width="27.5703125"/>
    <col min="12803" max="12803" customWidth="1" width="27.5703125"/>
    <col min="12804" max="12804" customWidth="1" width="27.5703125"/>
    <col min="12805" max="12805" customWidth="1" width="27.5703125"/>
    <col min="12806" max="12806" customWidth="1" width="27.5703125"/>
    <col min="12807" max="12807" customWidth="1" width="27.5703125"/>
    <col min="12808" max="12808" customWidth="1" width="27.5703125"/>
    <col min="12809" max="12809" customWidth="1" width="27.5703125"/>
    <col min="12810" max="12810" customWidth="1" width="27.5703125"/>
    <col min="12811" max="12811" customWidth="1" width="27.5703125"/>
    <col min="12812" max="12812" customWidth="1" width="27.5703125"/>
    <col min="12813" max="12813" customWidth="1" width="27.5703125"/>
    <col min="12814" max="12814" customWidth="1" width="27.5703125"/>
    <col min="12815" max="12815" customWidth="1" width="27.5703125"/>
    <col min="12816" max="12816" customWidth="1" width="27.5703125"/>
    <col min="12817" max="12817" customWidth="1" width="27.5703125"/>
    <col min="12818" max="12818" customWidth="1" width="27.5703125"/>
    <col min="12819" max="12819" customWidth="1" width="27.5703125"/>
    <col min="12820" max="12820" customWidth="1" width="27.5703125"/>
    <col min="12821" max="12821" customWidth="1" width="27.5703125"/>
    <col min="12822" max="12822" customWidth="1" width="27.5703125"/>
    <col min="12823" max="12823" customWidth="1" width="27.5703125"/>
    <col min="12824" max="12824" customWidth="1" width="27.5703125"/>
    <col min="12825" max="12825" customWidth="1" width="27.5703125"/>
    <col min="12826" max="12826" customWidth="1" width="27.5703125"/>
    <col min="12827" max="12827" customWidth="1" width="27.5703125"/>
    <col min="12828" max="12828" customWidth="1" width="27.5703125"/>
    <col min="12829" max="12829" customWidth="1" width="27.5703125"/>
    <col min="12830" max="12830" customWidth="1" width="27.5703125"/>
    <col min="12831" max="12831" customWidth="1" width="27.5703125"/>
    <col min="12832" max="12832" customWidth="1" width="27.5703125"/>
    <col min="12833" max="12833" customWidth="1" width="27.5703125"/>
    <col min="12834" max="12834" customWidth="1" width="27.5703125"/>
    <col min="12835" max="12835" customWidth="1" width="27.5703125"/>
    <col min="12836" max="12836" customWidth="1" width="27.5703125"/>
    <col min="12837" max="12837" customWidth="1" width="27.5703125"/>
    <col min="12838" max="12838" customWidth="1" width="27.5703125"/>
    <col min="12839" max="12839" customWidth="1" width="27.5703125"/>
    <col min="12840" max="12840" customWidth="1" width="27.5703125"/>
    <col min="12841" max="12841" customWidth="1" width="27.5703125"/>
    <col min="12842" max="12842" customWidth="1" width="27.5703125"/>
    <col min="12843" max="12843" customWidth="1" width="27.5703125"/>
    <col min="12844" max="12844" customWidth="1" width="27.5703125"/>
    <col min="12845" max="12845" customWidth="1" width="27.5703125"/>
    <col min="12846" max="12846" customWidth="1" width="27.5703125"/>
    <col min="12847" max="12847" customWidth="1" width="27.5703125"/>
    <col min="12848" max="12848" customWidth="1" width="27.5703125"/>
    <col min="12849" max="12849" customWidth="1" width="27.5703125"/>
    <col min="12850" max="12850" customWidth="1" width="27.5703125"/>
    <col min="12851" max="12851" customWidth="1" width="27.5703125"/>
    <col min="12852" max="12852" customWidth="1" width="27.5703125"/>
    <col min="12853" max="12853" customWidth="1" width="27.5703125"/>
    <col min="12854" max="12854" customWidth="1" width="27.5703125"/>
    <col min="12855" max="12855" customWidth="1" width="27.5703125"/>
    <col min="12856" max="12856" customWidth="1" width="27.5703125"/>
    <col min="12857" max="12857" customWidth="1" width="27.5703125"/>
    <col min="12858" max="12858" customWidth="1" width="27.5703125"/>
    <col min="12859" max="12859" customWidth="1" width="27.5703125"/>
    <col min="12860" max="12860" customWidth="1" width="27.5703125"/>
    <col min="12861" max="12861" customWidth="1" width="27.5703125"/>
    <col min="12862" max="12862" customWidth="1" width="27.5703125"/>
    <col min="12863" max="12863" customWidth="1" width="27.5703125"/>
    <col min="12864" max="12864" customWidth="1" width="27.5703125"/>
    <col min="12865" max="12865" customWidth="1" width="27.5703125"/>
    <col min="12866" max="12866" customWidth="1" width="27.5703125"/>
    <col min="12867" max="12867" customWidth="1" width="27.5703125"/>
    <col min="12868" max="12868" customWidth="1" width="27.5703125"/>
    <col min="12869" max="12869" customWidth="1" width="27.5703125"/>
    <col min="12870" max="12870" customWidth="1" width="27.5703125"/>
    <col min="12871" max="12871" customWidth="1" width="27.5703125"/>
    <col min="12872" max="12872" customWidth="1" width="27.5703125"/>
    <col min="12873" max="12873" customWidth="1" width="27.5703125"/>
    <col min="12874" max="12874" customWidth="1" width="27.5703125"/>
    <col min="12875" max="12875" customWidth="1" width="27.5703125"/>
    <col min="12876" max="12876" customWidth="1" width="27.5703125"/>
    <col min="12877" max="12877" customWidth="1" width="27.5703125"/>
    <col min="12878" max="12878" customWidth="1" width="27.5703125"/>
    <col min="12879" max="12879" customWidth="1" width="27.5703125"/>
    <col min="12880" max="12880" customWidth="1" width="27.5703125"/>
    <col min="12881" max="12881" customWidth="1" width="27.5703125"/>
    <col min="12882" max="12882" customWidth="1" width="27.5703125"/>
    <col min="12883" max="12883" customWidth="1" width="27.5703125"/>
    <col min="12884" max="12884" customWidth="1" width="27.5703125"/>
    <col min="12885" max="12885" customWidth="1" width="27.5703125"/>
    <col min="12886" max="12886" customWidth="1" width="27.5703125"/>
    <col min="12887" max="12887" customWidth="1" width="27.5703125"/>
    <col min="12888" max="12888" customWidth="1" width="27.5703125"/>
    <col min="12889" max="12889" customWidth="1" width="27.5703125"/>
    <col min="12890" max="12890" customWidth="1" width="27.5703125"/>
    <col min="12891" max="12891" customWidth="1" width="27.5703125"/>
    <col min="12892" max="12892" customWidth="1" width="27.5703125"/>
    <col min="12893" max="12893" customWidth="1" width="27.5703125"/>
    <col min="12894" max="12894" customWidth="1" width="27.5703125"/>
    <col min="12895" max="12895" customWidth="1" width="27.5703125"/>
    <col min="12896" max="12896" customWidth="1" width="27.5703125"/>
    <col min="12897" max="12897" customWidth="1" width="27.5703125"/>
    <col min="12898" max="12898" customWidth="1" width="27.5703125"/>
    <col min="12899" max="12899" customWidth="1" width="27.5703125"/>
    <col min="12900" max="12900" customWidth="1" width="27.5703125"/>
    <col min="12901" max="12901" customWidth="1" width="27.5703125"/>
    <col min="12902" max="12902" customWidth="1" width="27.5703125"/>
    <col min="12903" max="12903" customWidth="1" width="27.5703125"/>
    <col min="12904" max="12904" customWidth="1" width="27.5703125"/>
    <col min="12905" max="12905" customWidth="1" width="27.5703125"/>
    <col min="12906" max="12906" customWidth="1" width="27.5703125"/>
    <col min="12907" max="12907" customWidth="1" width="27.5703125"/>
    <col min="12908" max="12908" customWidth="1" width="27.5703125"/>
    <col min="12909" max="12909" customWidth="1" width="27.5703125"/>
    <col min="12910" max="12910" customWidth="1" width="27.5703125"/>
    <col min="12911" max="12911" customWidth="1" width="27.5703125"/>
    <col min="12912" max="12912" customWidth="1" width="27.5703125"/>
    <col min="12913" max="12913" customWidth="1" width="27.5703125"/>
    <col min="12914" max="12914" customWidth="1" width="27.5703125"/>
    <col min="12915" max="12915" customWidth="1" width="27.5703125"/>
    <col min="12916" max="12916" customWidth="1" width="27.5703125"/>
    <col min="12917" max="12917" customWidth="1" width="27.5703125"/>
    <col min="12918" max="12918" customWidth="1" width="27.5703125"/>
    <col min="12919" max="12919" customWidth="1" width="27.5703125"/>
    <col min="12920" max="12920" customWidth="1" width="27.5703125"/>
    <col min="12921" max="12921" customWidth="1" width="27.5703125"/>
    <col min="12922" max="12922" customWidth="1" width="27.5703125"/>
    <col min="12923" max="12923" customWidth="1" width="27.5703125"/>
    <col min="12924" max="12924" customWidth="1" width="27.5703125"/>
    <col min="12925" max="12925" customWidth="1" width="27.5703125"/>
    <col min="12926" max="12926" customWidth="1" width="27.5703125"/>
    <col min="12927" max="12927" customWidth="1" width="27.5703125"/>
    <col min="12928" max="12928" customWidth="1" width="27.5703125"/>
    <col min="12929" max="12929" customWidth="1" width="27.5703125"/>
    <col min="12930" max="12930" customWidth="1" width="27.5703125"/>
    <col min="12931" max="12931" customWidth="1" width="27.5703125"/>
    <col min="12932" max="12932" customWidth="1" width="27.5703125"/>
    <col min="12933" max="12933" customWidth="1" width="27.5703125"/>
    <col min="12934" max="12934" customWidth="1" width="27.5703125"/>
    <col min="12935" max="12935" customWidth="1" width="27.5703125"/>
    <col min="12936" max="12936" customWidth="1" width="27.5703125"/>
    <col min="12937" max="12937" customWidth="1" width="27.5703125"/>
    <col min="12938" max="12938" customWidth="1" width="27.5703125"/>
    <col min="12939" max="12939" customWidth="1" width="27.5703125"/>
    <col min="12940" max="12940" customWidth="1" width="27.5703125"/>
    <col min="12941" max="12941" customWidth="1" width="27.5703125"/>
    <col min="12942" max="12942" customWidth="1" width="27.5703125"/>
    <col min="12943" max="12943" customWidth="1" width="27.5703125"/>
    <col min="12944" max="12944" customWidth="1" width="27.5703125"/>
    <col min="12945" max="12945" customWidth="1" width="27.5703125"/>
    <col min="12946" max="12946" customWidth="1" width="27.5703125"/>
    <col min="12947" max="12947" customWidth="1" width="27.5703125"/>
    <col min="12948" max="12948" customWidth="1" width="27.5703125"/>
    <col min="12949" max="12949" customWidth="1" width="27.5703125"/>
    <col min="12950" max="12950" customWidth="1" width="27.5703125"/>
    <col min="12951" max="12951" customWidth="1" width="27.5703125"/>
    <col min="12952" max="12952" customWidth="1" width="27.5703125"/>
    <col min="12953" max="12953" customWidth="1" width="27.5703125"/>
    <col min="12954" max="12954" customWidth="1" width="27.5703125"/>
    <col min="12955" max="12955" customWidth="1" width="27.5703125"/>
    <col min="12956" max="12956" customWidth="1" width="27.5703125"/>
    <col min="12957" max="12957" customWidth="1" width="27.5703125"/>
    <col min="12958" max="12958" customWidth="1" width="27.5703125"/>
    <col min="12959" max="12959" customWidth="1" width="27.5703125"/>
    <col min="12960" max="12960" customWidth="1" width="27.5703125"/>
    <col min="12961" max="12961" customWidth="1" width="27.5703125"/>
    <col min="12962" max="12962" customWidth="1" width="27.5703125"/>
    <col min="12963" max="12963" customWidth="1" width="27.5703125"/>
    <col min="12964" max="12964" customWidth="1" width="27.5703125"/>
    <col min="12965" max="12965" customWidth="1" width="27.5703125"/>
    <col min="12966" max="12966" customWidth="1" width="27.5703125"/>
    <col min="12967" max="12967" customWidth="1" width="27.5703125"/>
    <col min="12968" max="12968" customWidth="1" width="27.5703125"/>
    <col min="12969" max="12969" customWidth="1" width="27.5703125"/>
    <col min="12970" max="12970" customWidth="1" width="27.5703125"/>
    <col min="12971" max="12971" customWidth="1" width="27.5703125"/>
    <col min="12972" max="12972" customWidth="1" width="27.5703125"/>
    <col min="12973" max="12973" customWidth="1" width="27.5703125"/>
    <col min="12974" max="12974" customWidth="1" width="27.5703125"/>
    <col min="12975" max="12975" customWidth="1" width="27.5703125"/>
    <col min="12976" max="12976" customWidth="1" width="27.5703125"/>
    <col min="12977" max="12977" customWidth="1" width="27.5703125"/>
    <col min="12978" max="12978" customWidth="1" width="27.5703125"/>
    <col min="12979" max="12979" customWidth="1" width="27.5703125"/>
    <col min="12980" max="12980" customWidth="1" width="27.5703125"/>
    <col min="12981" max="12981" customWidth="1" width="27.5703125"/>
    <col min="12982" max="12982" customWidth="1" width="27.5703125"/>
    <col min="12983" max="12983" customWidth="1" width="27.5703125"/>
    <col min="12984" max="12984" customWidth="1" width="27.5703125"/>
    <col min="12985" max="12985" customWidth="1" width="27.5703125"/>
    <col min="12986" max="12986" customWidth="1" width="27.5703125"/>
    <col min="12987" max="12987" customWidth="1" width="27.5703125"/>
    <col min="12988" max="12988" customWidth="1" width="27.5703125"/>
    <col min="12989" max="12989" customWidth="1" width="27.5703125"/>
    <col min="12990" max="12990" customWidth="1" width="27.5703125"/>
    <col min="12991" max="12991" customWidth="1" width="27.5703125"/>
    <col min="12992" max="12992" customWidth="1" width="27.5703125"/>
    <col min="12993" max="12993" customWidth="1" width="27.5703125"/>
    <col min="12994" max="12994" customWidth="1" width="27.5703125"/>
    <col min="12995" max="12995" customWidth="1" width="27.5703125"/>
    <col min="12996" max="12996" customWidth="1" width="27.5703125"/>
    <col min="12997" max="12997" customWidth="1" width="27.5703125"/>
    <col min="12998" max="12998" customWidth="1" width="27.5703125"/>
    <col min="12999" max="12999" customWidth="1" width="27.5703125"/>
    <col min="13000" max="13000" customWidth="1" width="27.5703125"/>
    <col min="13001" max="13001" customWidth="1" width="27.5703125"/>
    <col min="13002" max="13002" customWidth="1" width="27.5703125"/>
    <col min="13003" max="13003" customWidth="1" width="27.5703125"/>
    <col min="13004" max="13004" customWidth="1" width="27.5703125"/>
    <col min="13005" max="13005" customWidth="1" width="27.5703125"/>
    <col min="13006" max="13006" customWidth="1" width="27.5703125"/>
    <col min="13007" max="13007" customWidth="1" width="27.5703125"/>
    <col min="13008" max="13008" customWidth="1" width="27.5703125"/>
    <col min="13009" max="13009" customWidth="1" width="27.5703125"/>
    <col min="13010" max="13010" customWidth="1" width="27.5703125"/>
    <col min="13011" max="13011" customWidth="1" width="27.5703125"/>
    <col min="13012" max="13012" customWidth="1" width="27.5703125"/>
    <col min="13013" max="13013" customWidth="1" width="27.5703125"/>
    <col min="13014" max="13014" customWidth="1" width="27.5703125"/>
    <col min="13015" max="13015" customWidth="1" width="27.5703125"/>
    <col min="13016" max="13016" customWidth="1" width="27.5703125"/>
    <col min="13017" max="13017" customWidth="1" width="27.5703125"/>
    <col min="13018" max="13018" customWidth="1" width="27.5703125"/>
    <col min="13019" max="13019" customWidth="1" width="27.5703125"/>
    <col min="13020" max="13020" customWidth="1" width="27.5703125"/>
    <col min="13021" max="13021" customWidth="1" width="27.5703125"/>
    <col min="13022" max="13022" customWidth="1" width="27.5703125"/>
    <col min="13023" max="13023" customWidth="1" width="27.5703125"/>
    <col min="13024" max="13024" customWidth="1" width="27.5703125"/>
    <col min="13025" max="13025" customWidth="1" width="27.5703125"/>
    <col min="13026" max="13026" customWidth="1" width="27.5703125"/>
    <col min="13027" max="13027" customWidth="1" width="27.5703125"/>
    <col min="13028" max="13028" customWidth="1" width="27.5703125"/>
    <col min="13029" max="13029" customWidth="1" width="27.5703125"/>
    <col min="13030" max="13030" customWidth="1" width="27.5703125"/>
    <col min="13031" max="13031" customWidth="1" width="27.5703125"/>
    <col min="13032" max="13032" customWidth="1" width="27.5703125"/>
    <col min="13033" max="13033" customWidth="1" width="27.5703125"/>
    <col min="13034" max="13034" customWidth="1" width="27.5703125"/>
    <col min="13035" max="13035" customWidth="1" width="27.5703125"/>
    <col min="13036" max="13036" customWidth="1" width="27.5703125"/>
    <col min="13037" max="13037" customWidth="1" width="27.5703125"/>
    <col min="13038" max="13038" customWidth="1" width="27.5703125"/>
    <col min="13039" max="13039" customWidth="1" width="27.5703125"/>
    <col min="13040" max="13040" customWidth="1" width="27.5703125"/>
    <col min="13041" max="13041" customWidth="1" width="27.5703125"/>
    <col min="13042" max="13042" customWidth="1" width="27.5703125"/>
    <col min="13043" max="13043" customWidth="1" width="27.5703125"/>
    <col min="13044" max="13044" customWidth="1" width="27.5703125"/>
    <col min="13045" max="13045" customWidth="1" width="27.5703125"/>
    <col min="13046" max="13046" customWidth="1" width="27.5703125"/>
    <col min="13047" max="13047" customWidth="1" width="27.5703125"/>
    <col min="13048" max="13048" customWidth="1" width="27.5703125"/>
    <col min="13049" max="13049" customWidth="1" width="27.5703125"/>
    <col min="13050" max="13050" customWidth="1" width="27.5703125"/>
    <col min="13051" max="13051" customWidth="1" width="27.5703125"/>
    <col min="13052" max="13052" customWidth="1" width="27.5703125"/>
    <col min="13053" max="13053" customWidth="1" width="27.5703125"/>
    <col min="13054" max="13054" customWidth="1" width="27.5703125"/>
    <col min="13055" max="13055" customWidth="1" width="27.5703125"/>
    <col min="13056" max="13056" customWidth="1" width="27.5703125"/>
    <col min="13057" max="13057" customWidth="1" width="27.5703125"/>
    <col min="13058" max="13058" customWidth="1" width="27.5703125"/>
    <col min="13059" max="13059" customWidth="1" width="27.5703125"/>
    <col min="13060" max="13060" customWidth="1" width="27.5703125"/>
    <col min="13061" max="13061" customWidth="1" width="27.5703125"/>
    <col min="13062" max="13062" customWidth="1" width="27.5703125"/>
    <col min="13063" max="13063" customWidth="1" width="27.5703125"/>
    <col min="13064" max="13064" customWidth="1" width="27.5703125"/>
    <col min="13065" max="13065" customWidth="1" width="27.5703125"/>
    <col min="13066" max="13066" customWidth="1" width="27.5703125"/>
    <col min="13067" max="13067" customWidth="1" width="27.5703125"/>
    <col min="13068" max="13068" customWidth="1" width="27.5703125"/>
    <col min="13069" max="13069" customWidth="1" width="27.5703125"/>
    <col min="13070" max="13070" customWidth="1" width="27.5703125"/>
    <col min="13071" max="13071" customWidth="1" width="27.5703125"/>
    <col min="13072" max="13072" customWidth="1" width="27.5703125"/>
    <col min="13073" max="13073" customWidth="1" width="27.5703125"/>
    <col min="13074" max="13074" customWidth="1" width="27.5703125"/>
    <col min="13075" max="13075" customWidth="1" width="27.5703125"/>
    <col min="13076" max="13076" customWidth="1" width="27.5703125"/>
    <col min="13077" max="13077" customWidth="1" width="27.5703125"/>
    <col min="13078" max="13078" customWidth="1" width="27.5703125"/>
    <col min="13079" max="13079" customWidth="1" width="27.5703125"/>
    <col min="13080" max="13080" customWidth="1" width="27.5703125"/>
    <col min="13081" max="13081" customWidth="1" width="27.5703125"/>
    <col min="13082" max="13082" customWidth="1" width="27.5703125"/>
    <col min="13083" max="13083" customWidth="1" width="27.5703125"/>
    <col min="13084" max="13084" customWidth="1" width="27.5703125"/>
    <col min="13085" max="13085" customWidth="1" width="27.5703125"/>
    <col min="13086" max="13086" customWidth="1" width="27.5703125"/>
    <col min="13087" max="13087" customWidth="1" width="27.5703125"/>
    <col min="13088" max="13088" customWidth="1" width="27.5703125"/>
    <col min="13089" max="13089" customWidth="1" width="27.5703125"/>
    <col min="13090" max="13090" customWidth="1" width="27.5703125"/>
    <col min="13091" max="13091" customWidth="1" width="27.5703125"/>
    <col min="13092" max="13092" customWidth="1" width="27.5703125"/>
    <col min="13093" max="13093" customWidth="1" width="27.5703125"/>
    <col min="13094" max="13094" customWidth="1" width="27.5703125"/>
    <col min="13095" max="13095" customWidth="1" width="27.5703125"/>
    <col min="13096" max="13096" customWidth="1" width="27.5703125"/>
    <col min="13097" max="13097" customWidth="1" width="27.5703125"/>
    <col min="13098" max="13098" customWidth="1" width="27.5703125"/>
    <col min="13099" max="13099" customWidth="1" width="27.5703125"/>
    <col min="13100" max="13100" customWidth="1" width="27.5703125"/>
    <col min="13101" max="13101" customWidth="1" width="27.5703125"/>
    <col min="13102" max="13102" customWidth="1" width="27.5703125"/>
    <col min="13103" max="13103" customWidth="1" width="27.5703125"/>
    <col min="13104" max="13104" customWidth="1" width="27.5703125"/>
    <col min="13105" max="13105" customWidth="1" width="27.5703125"/>
    <col min="13106" max="13106" customWidth="1" width="27.5703125"/>
    <col min="13107" max="13107" customWidth="1" width="27.5703125"/>
    <col min="13108" max="13108" customWidth="1" width="27.5703125"/>
    <col min="13109" max="13109" customWidth="1" width="27.5703125"/>
    <col min="13110" max="13110" customWidth="1" width="27.5703125"/>
    <col min="13111" max="13111" customWidth="1" width="27.5703125"/>
    <col min="13112" max="13112" customWidth="1" width="27.5703125"/>
    <col min="13113" max="13113" customWidth="1" width="27.5703125"/>
    <col min="13114" max="13114" customWidth="1" width="27.5703125"/>
    <col min="13115" max="13115" customWidth="1" width="27.5703125"/>
    <col min="13116" max="13116" customWidth="1" width="27.5703125"/>
    <col min="13117" max="13117" customWidth="1" width="27.5703125"/>
    <col min="13118" max="13118" customWidth="1" width="27.5703125"/>
    <col min="13119" max="13119" customWidth="1" width="27.5703125"/>
    <col min="13120" max="13120" customWidth="1" width="27.5703125"/>
    <col min="13121" max="13121" customWidth="1" width="27.5703125"/>
    <col min="13122" max="13122" customWidth="1" width="27.5703125"/>
    <col min="13123" max="13123" customWidth="1" width="27.5703125"/>
    <col min="13124" max="13124" customWidth="1" width="27.5703125"/>
    <col min="13125" max="13125" customWidth="1" width="27.5703125"/>
    <col min="13126" max="13126" customWidth="1" width="27.5703125"/>
    <col min="13127" max="13127" customWidth="1" width="27.5703125"/>
    <col min="13128" max="13128" customWidth="1" width="27.5703125"/>
    <col min="13129" max="13129" customWidth="1" width="27.5703125"/>
    <col min="13130" max="13130" customWidth="1" width="27.5703125"/>
    <col min="13131" max="13131" customWidth="1" width="27.5703125"/>
    <col min="13132" max="13132" customWidth="1" width="27.5703125"/>
    <col min="13133" max="13133" customWidth="1" width="27.5703125"/>
    <col min="13134" max="13134" customWidth="1" width="27.5703125"/>
    <col min="13135" max="13135" customWidth="1" width="27.5703125"/>
    <col min="13136" max="13136" customWidth="1" width="27.5703125"/>
    <col min="13137" max="13137" customWidth="1" width="27.5703125"/>
    <col min="13138" max="13138" customWidth="1" width="27.5703125"/>
    <col min="13139" max="13139" customWidth="1" width="27.5703125"/>
    <col min="13140" max="13140" customWidth="1" width="27.5703125"/>
    <col min="13141" max="13141" customWidth="1" width="27.5703125"/>
    <col min="13142" max="13142" customWidth="1" width="27.5703125"/>
    <col min="13143" max="13143" customWidth="1" width="27.5703125"/>
    <col min="13144" max="13144" customWidth="1" width="27.5703125"/>
    <col min="13145" max="13145" customWidth="1" width="27.5703125"/>
    <col min="13146" max="13146" customWidth="1" width="27.5703125"/>
    <col min="13147" max="13147" customWidth="1" width="27.5703125"/>
    <col min="13148" max="13148" customWidth="1" width="27.5703125"/>
    <col min="13149" max="13149" customWidth="1" width="27.5703125"/>
    <col min="13150" max="13150" customWidth="1" width="27.5703125"/>
    <col min="13151" max="13151" customWidth="1" width="27.5703125"/>
    <col min="13152" max="13152" customWidth="1" width="27.5703125"/>
    <col min="13153" max="13153" customWidth="1" width="27.5703125"/>
    <col min="13154" max="13154" customWidth="1" width="27.5703125"/>
    <col min="13155" max="13155" customWidth="1" width="27.5703125"/>
    <col min="13156" max="13156" customWidth="1" width="27.5703125"/>
    <col min="13157" max="13157" customWidth="1" width="27.5703125"/>
    <col min="13158" max="13158" customWidth="1" width="27.5703125"/>
    <col min="13159" max="13159" customWidth="1" width="27.5703125"/>
    <col min="13160" max="13160" customWidth="1" width="27.5703125"/>
    <col min="13161" max="13161" customWidth="1" width="27.5703125"/>
    <col min="13162" max="13162" customWidth="1" width="27.5703125"/>
    <col min="13163" max="13163" customWidth="1" width="27.5703125"/>
    <col min="13164" max="13164" customWidth="1" width="27.5703125"/>
    <col min="13165" max="13165" customWidth="1" width="27.5703125"/>
    <col min="13166" max="13166" customWidth="1" width="27.5703125"/>
    <col min="13167" max="13167" customWidth="1" width="27.5703125"/>
    <col min="13168" max="13168" customWidth="1" width="27.5703125"/>
    <col min="13169" max="13169" customWidth="1" width="27.5703125"/>
    <col min="13170" max="13170" customWidth="1" width="27.5703125"/>
    <col min="13171" max="13171" customWidth="1" width="27.5703125"/>
    <col min="13172" max="13172" customWidth="1" width="27.5703125"/>
    <col min="13173" max="13173" customWidth="1" width="27.5703125"/>
    <col min="13174" max="13174" customWidth="1" width="27.5703125"/>
    <col min="13175" max="13175" customWidth="1" width="27.5703125"/>
    <col min="13176" max="13176" customWidth="1" width="27.5703125"/>
    <col min="13177" max="13177" customWidth="1" width="27.5703125"/>
    <col min="13178" max="13178" customWidth="1" width="27.5703125"/>
    <col min="13179" max="13179" customWidth="1" width="27.5703125"/>
    <col min="13180" max="13180" customWidth="1" width="27.5703125"/>
    <col min="13181" max="13181" customWidth="1" width="27.5703125"/>
    <col min="13182" max="13182" customWidth="1" width="27.5703125"/>
    <col min="13183" max="13183" customWidth="1" width="27.5703125"/>
    <col min="13184" max="13184" customWidth="1" width="27.5703125"/>
    <col min="13185" max="13185" customWidth="1" width="27.5703125"/>
    <col min="13186" max="13186" customWidth="1" width="27.5703125"/>
    <col min="13187" max="13187" customWidth="1" width="27.5703125"/>
    <col min="13188" max="13188" customWidth="1" width="27.5703125"/>
    <col min="13189" max="13189" customWidth="1" width="27.5703125"/>
    <col min="13190" max="13190" customWidth="1" width="27.5703125"/>
    <col min="13191" max="13191" customWidth="1" width="27.5703125"/>
    <col min="13192" max="13192" customWidth="1" width="27.5703125"/>
    <col min="13193" max="13193" customWidth="1" width="27.5703125"/>
    <col min="13194" max="13194" customWidth="1" width="27.5703125"/>
    <col min="13195" max="13195" customWidth="1" width="27.5703125"/>
    <col min="13196" max="13196" customWidth="1" width="27.5703125"/>
    <col min="13197" max="13197" customWidth="1" width="27.5703125"/>
    <col min="13198" max="13198" customWidth="1" width="27.5703125"/>
    <col min="13199" max="13199" customWidth="1" width="27.5703125"/>
    <col min="13200" max="13200" customWidth="1" width="27.5703125"/>
    <col min="13201" max="13201" customWidth="1" width="27.5703125"/>
    <col min="13202" max="13202" customWidth="1" width="27.5703125"/>
    <col min="13203" max="13203" customWidth="1" width="27.5703125"/>
    <col min="13204" max="13204" customWidth="1" width="27.5703125"/>
    <col min="13205" max="13205" customWidth="1" width="27.5703125"/>
    <col min="13206" max="13206" customWidth="1" width="27.5703125"/>
    <col min="13207" max="13207" customWidth="1" width="27.5703125"/>
    <col min="13208" max="13208" customWidth="1" width="27.5703125"/>
    <col min="13209" max="13209" customWidth="1" width="27.5703125"/>
    <col min="13210" max="13210" customWidth="1" width="27.5703125"/>
    <col min="13211" max="13211" customWidth="1" width="27.5703125"/>
    <col min="13212" max="13212" customWidth="1" width="27.5703125"/>
    <col min="13213" max="13213" customWidth="1" width="27.5703125"/>
    <col min="13214" max="13214" customWidth="1" width="27.5703125"/>
    <col min="13215" max="13215" customWidth="1" width="27.5703125"/>
    <col min="13216" max="13216" customWidth="1" width="27.5703125"/>
    <col min="13217" max="13217" customWidth="1" width="27.5703125"/>
    <col min="13218" max="13218" customWidth="1" width="27.5703125"/>
    <col min="13219" max="13219" customWidth="1" width="27.5703125"/>
    <col min="13220" max="13220" customWidth="1" width="27.5703125"/>
    <col min="13221" max="13221" customWidth="1" width="27.5703125"/>
    <col min="13222" max="13222" customWidth="1" width="27.5703125"/>
    <col min="13223" max="13223" customWidth="1" width="27.5703125"/>
    <col min="13224" max="13224" customWidth="1" width="27.5703125"/>
    <col min="13225" max="13225" customWidth="1" width="27.5703125"/>
    <col min="13226" max="13226" customWidth="1" width="27.5703125"/>
    <col min="13227" max="13227" customWidth="1" width="27.5703125"/>
    <col min="13228" max="13228" customWidth="1" width="27.5703125"/>
    <col min="13229" max="13229" customWidth="1" width="27.5703125"/>
    <col min="13230" max="13230" customWidth="1" width="27.5703125"/>
    <col min="13231" max="13231" customWidth="1" width="27.5703125"/>
    <col min="13232" max="13232" customWidth="1" width="27.5703125"/>
    <col min="13233" max="13233" customWidth="1" width="27.5703125"/>
    <col min="13234" max="13234" customWidth="1" width="27.5703125"/>
    <col min="13235" max="13235" customWidth="1" width="27.5703125"/>
    <col min="13236" max="13236" customWidth="1" width="27.5703125"/>
    <col min="13237" max="13237" customWidth="1" width="27.5703125"/>
    <col min="13238" max="13238" customWidth="1" width="27.5703125"/>
    <col min="13239" max="13239" customWidth="1" width="27.5703125"/>
    <col min="13240" max="13240" customWidth="1" width="27.5703125"/>
    <col min="13241" max="13241" customWidth="1" width="27.5703125"/>
    <col min="13242" max="13242" customWidth="1" width="27.5703125"/>
    <col min="13243" max="13243" customWidth="1" width="27.5703125"/>
    <col min="13244" max="13244" customWidth="1" width="27.5703125"/>
    <col min="13245" max="13245" customWidth="1" width="27.5703125"/>
    <col min="13246" max="13246" customWidth="1" width="27.5703125"/>
    <col min="13247" max="13247" customWidth="1" width="27.5703125"/>
    <col min="13248" max="13248" customWidth="1" width="27.5703125"/>
    <col min="13249" max="13249" customWidth="1" width="27.5703125"/>
    <col min="13250" max="13250" customWidth="1" width="27.5703125"/>
    <col min="13251" max="13251" customWidth="1" width="27.5703125"/>
    <col min="13252" max="13252" customWidth="1" width="27.5703125"/>
    <col min="13253" max="13253" customWidth="1" width="27.5703125"/>
    <col min="13254" max="13254" customWidth="1" width="27.5703125"/>
    <col min="13255" max="13255" customWidth="1" width="27.5703125"/>
    <col min="13256" max="13256" customWidth="1" width="27.5703125"/>
    <col min="13257" max="13257" customWidth="1" width="27.5703125"/>
    <col min="13258" max="13258" customWidth="1" width="27.5703125"/>
    <col min="13259" max="13259" customWidth="1" width="27.5703125"/>
    <col min="13260" max="13260" customWidth="1" width="27.5703125"/>
    <col min="13261" max="13261" customWidth="1" width="27.5703125"/>
    <col min="13262" max="13262" customWidth="1" width="27.5703125"/>
    <col min="13263" max="13263" customWidth="1" width="27.5703125"/>
    <col min="13264" max="13264" customWidth="1" width="27.5703125"/>
    <col min="13265" max="13265" customWidth="1" width="27.5703125"/>
    <col min="13266" max="13266" customWidth="1" width="27.5703125"/>
    <col min="13267" max="13267" customWidth="1" width="27.5703125"/>
    <col min="13268" max="13268" customWidth="1" width="27.5703125"/>
    <col min="13269" max="13269" customWidth="1" width="27.5703125"/>
    <col min="13270" max="13270" customWidth="1" width="27.5703125"/>
    <col min="13271" max="13271" customWidth="1" width="27.5703125"/>
    <col min="13272" max="13272" customWidth="1" width="27.5703125"/>
    <col min="13273" max="13273" customWidth="1" width="27.5703125"/>
    <col min="13274" max="13274" customWidth="1" width="27.5703125"/>
    <col min="13275" max="13275" customWidth="1" width="27.5703125"/>
    <col min="13276" max="13276" customWidth="1" width="27.5703125"/>
    <col min="13277" max="13277" customWidth="1" width="27.5703125"/>
    <col min="13278" max="13278" customWidth="1" width="27.5703125"/>
    <col min="13279" max="13279" customWidth="1" width="27.5703125"/>
    <col min="13280" max="13280" customWidth="1" width="27.5703125"/>
    <col min="13281" max="13281" customWidth="1" width="27.5703125"/>
    <col min="13282" max="13282" customWidth="1" width="27.5703125"/>
    <col min="13283" max="13283" customWidth="1" width="27.5703125"/>
    <col min="13284" max="13284" customWidth="1" width="27.5703125"/>
    <col min="13285" max="13285" customWidth="1" width="27.5703125"/>
    <col min="13286" max="13286" customWidth="1" width="27.5703125"/>
    <col min="13287" max="13287" customWidth="1" width="27.5703125"/>
    <col min="13288" max="13288" customWidth="1" width="27.5703125"/>
    <col min="13289" max="13289" customWidth="1" width="27.5703125"/>
    <col min="13290" max="13290" customWidth="1" width="27.5703125"/>
    <col min="13291" max="13291" customWidth="1" width="27.5703125"/>
    <col min="13292" max="13292" customWidth="1" width="27.5703125"/>
    <col min="13293" max="13293" customWidth="1" width="27.5703125"/>
    <col min="13294" max="13294" customWidth="1" width="27.5703125"/>
    <col min="13295" max="13295" customWidth="1" width="27.5703125"/>
    <col min="13296" max="13296" customWidth="1" width="27.5703125"/>
    <col min="13297" max="13297" customWidth="1" width="27.5703125"/>
    <col min="13298" max="13298" customWidth="1" width="27.5703125"/>
    <col min="13299" max="13299" customWidth="1" width="27.5703125"/>
    <col min="13300" max="13300" customWidth="1" width="27.5703125"/>
    <col min="13301" max="13301" customWidth="1" width="27.5703125"/>
    <col min="13302" max="13302" customWidth="1" width="27.5703125"/>
    <col min="13303" max="13303" customWidth="1" width="27.5703125"/>
    <col min="13304" max="13304" customWidth="1" width="27.5703125"/>
    <col min="13305" max="13305" customWidth="1" width="27.5703125"/>
    <col min="13306" max="13306" customWidth="1" width="27.5703125"/>
    <col min="13307" max="13307" customWidth="1" width="27.5703125"/>
    <col min="13308" max="13308" customWidth="1" width="27.5703125"/>
    <col min="13309" max="13309" customWidth="1" width="27.5703125"/>
    <col min="13310" max="13310" customWidth="1" width="27.5703125"/>
    <col min="13311" max="13311" customWidth="1" width="27.5703125"/>
    <col min="13312" max="13312" customWidth="1" width="27.5703125"/>
    <col min="13313" max="13313" customWidth="1" width="27.5703125"/>
    <col min="13314" max="13314" customWidth="1" width="27.5703125"/>
    <col min="13315" max="13315" customWidth="1" width="27.5703125"/>
    <col min="13316" max="13316" customWidth="1" width="27.5703125"/>
    <col min="13317" max="13317" customWidth="1" width="27.5703125"/>
    <col min="13318" max="13318" customWidth="1" width="27.5703125"/>
    <col min="13319" max="13319" customWidth="1" width="27.5703125"/>
    <col min="13320" max="13320" customWidth="1" width="27.5703125"/>
    <col min="13321" max="13321" customWidth="1" width="27.5703125"/>
    <col min="13322" max="13322" customWidth="1" width="27.5703125"/>
    <col min="13323" max="13323" customWidth="1" width="27.5703125"/>
    <col min="13324" max="13324" customWidth="1" width="27.5703125"/>
    <col min="13325" max="13325" customWidth="1" width="27.5703125"/>
    <col min="13326" max="13326" customWidth="1" width="27.5703125"/>
    <col min="13327" max="13327" customWidth="1" width="27.5703125"/>
    <col min="13328" max="13328" customWidth="1" width="27.5703125"/>
    <col min="13329" max="13329" customWidth="1" width="27.5703125"/>
    <col min="13330" max="13330" customWidth="1" width="27.5703125"/>
    <col min="13331" max="13331" customWidth="1" width="27.5703125"/>
    <col min="13332" max="13332" customWidth="1" width="27.5703125"/>
    <col min="13333" max="13333" customWidth="1" width="27.5703125"/>
    <col min="13334" max="13334" customWidth="1" width="27.5703125"/>
    <col min="13335" max="13335" customWidth="1" width="27.5703125"/>
    <col min="13336" max="13336" customWidth="1" width="27.5703125"/>
    <col min="13337" max="13337" customWidth="1" width="27.5703125"/>
    <col min="13338" max="13338" customWidth="1" width="27.5703125"/>
    <col min="13339" max="13339" customWidth="1" width="27.5703125"/>
    <col min="13340" max="13340" customWidth="1" width="27.5703125"/>
    <col min="13341" max="13341" customWidth="1" width="27.5703125"/>
    <col min="13342" max="13342" customWidth="1" width="27.5703125"/>
    <col min="13343" max="13343" customWidth="1" width="27.5703125"/>
    <col min="13344" max="13344" customWidth="1" width="27.5703125"/>
    <col min="13345" max="13345" customWidth="1" width="27.5703125"/>
    <col min="13346" max="13346" customWidth="1" width="27.5703125"/>
    <col min="13347" max="13347" customWidth="1" width="27.5703125"/>
    <col min="13348" max="13348" customWidth="1" width="27.5703125"/>
    <col min="13349" max="13349" customWidth="1" width="27.5703125"/>
    <col min="13350" max="13350" customWidth="1" width="27.5703125"/>
    <col min="13351" max="13351" customWidth="1" width="27.5703125"/>
    <col min="13352" max="13352" customWidth="1" width="27.5703125"/>
    <col min="13353" max="13353" customWidth="1" width="27.5703125"/>
    <col min="13354" max="13354" customWidth="1" width="27.5703125"/>
    <col min="13355" max="13355" customWidth="1" width="27.5703125"/>
    <col min="13356" max="13356" customWidth="1" width="27.5703125"/>
    <col min="13357" max="13357" customWidth="1" width="27.5703125"/>
    <col min="13358" max="13358" customWidth="1" width="27.5703125"/>
    <col min="13359" max="13359" customWidth="1" width="27.5703125"/>
    <col min="13360" max="13360" customWidth="1" width="27.5703125"/>
    <col min="13361" max="13361" customWidth="1" width="27.5703125"/>
    <col min="13362" max="13362" customWidth="1" width="27.5703125"/>
    <col min="13363" max="13363" customWidth="1" width="27.5703125"/>
    <col min="13364" max="13364" customWidth="1" width="27.5703125"/>
    <col min="13365" max="13365" customWidth="1" width="27.5703125"/>
    <col min="13366" max="13366" customWidth="1" width="27.5703125"/>
    <col min="13367" max="13367" customWidth="1" width="27.5703125"/>
    <col min="13368" max="13368" customWidth="1" width="27.5703125"/>
    <col min="13369" max="13369" customWidth="1" width="27.5703125"/>
    <col min="13370" max="13370" customWidth="1" width="27.5703125"/>
    <col min="13371" max="13371" customWidth="1" width="27.5703125"/>
    <col min="13372" max="13372" customWidth="1" width="27.5703125"/>
    <col min="13373" max="13373" customWidth="1" width="27.5703125"/>
    <col min="13374" max="13374" customWidth="1" width="27.5703125"/>
    <col min="13375" max="13375" customWidth="1" width="27.5703125"/>
    <col min="13376" max="13376" customWidth="1" width="27.5703125"/>
    <col min="13377" max="13377" customWidth="1" width="27.5703125"/>
    <col min="13378" max="13378" customWidth="1" width="27.5703125"/>
    <col min="13379" max="13379" customWidth="1" width="27.5703125"/>
    <col min="13380" max="13380" customWidth="1" width="27.5703125"/>
    <col min="13381" max="13381" customWidth="1" width="27.5703125"/>
    <col min="13382" max="13382" customWidth="1" width="27.5703125"/>
    <col min="13383" max="13383" customWidth="1" width="27.5703125"/>
    <col min="13384" max="13384" customWidth="1" width="27.5703125"/>
    <col min="13385" max="13385" customWidth="1" width="27.5703125"/>
    <col min="13386" max="13386" customWidth="1" width="27.5703125"/>
    <col min="13387" max="13387" customWidth="1" width="27.5703125"/>
    <col min="13388" max="13388" customWidth="1" width="27.5703125"/>
    <col min="13389" max="13389" customWidth="1" width="27.5703125"/>
    <col min="13390" max="13390" customWidth="1" width="27.5703125"/>
    <col min="13391" max="13391" customWidth="1" width="27.5703125"/>
    <col min="13392" max="13392" customWidth="1" width="27.5703125"/>
    <col min="13393" max="13393" customWidth="1" width="27.5703125"/>
    <col min="13394" max="13394" customWidth="1" width="27.5703125"/>
    <col min="13395" max="13395" customWidth="1" width="27.5703125"/>
    <col min="13396" max="13396" customWidth="1" width="27.5703125"/>
    <col min="13397" max="13397" customWidth="1" width="27.5703125"/>
    <col min="13398" max="13398" customWidth="1" width="27.5703125"/>
    <col min="13399" max="13399" customWidth="1" width="27.5703125"/>
    <col min="13400" max="13400" customWidth="1" width="27.5703125"/>
    <col min="13401" max="13401" customWidth="1" width="27.5703125"/>
    <col min="13402" max="13402" customWidth="1" width="27.5703125"/>
    <col min="13403" max="13403" customWidth="1" width="27.5703125"/>
    <col min="13404" max="13404" customWidth="1" width="27.5703125"/>
    <col min="13405" max="13405" customWidth="1" width="27.5703125"/>
    <col min="13406" max="13406" customWidth="1" width="27.5703125"/>
    <col min="13407" max="13407" customWidth="1" width="27.5703125"/>
    <col min="13408" max="13408" customWidth="1" width="27.5703125"/>
    <col min="13409" max="13409" customWidth="1" width="27.5703125"/>
    <col min="13410" max="13410" customWidth="1" width="27.5703125"/>
    <col min="13411" max="13411" customWidth="1" width="27.5703125"/>
    <col min="13412" max="13412" customWidth="1" width="27.5703125"/>
    <col min="13413" max="13413" customWidth="1" width="27.5703125"/>
    <col min="13414" max="13414" customWidth="1" width="27.5703125"/>
    <col min="13415" max="13415" customWidth="1" width="27.5703125"/>
    <col min="13416" max="13416" customWidth="1" width="27.5703125"/>
    <col min="13417" max="13417" customWidth="1" width="27.5703125"/>
    <col min="13418" max="13418" customWidth="1" width="27.5703125"/>
    <col min="13419" max="13419" customWidth="1" width="27.5703125"/>
    <col min="13420" max="13420" customWidth="1" width="27.5703125"/>
    <col min="13421" max="13421" customWidth="1" width="27.5703125"/>
    <col min="13422" max="13422" customWidth="1" width="27.5703125"/>
    <col min="13423" max="13423" customWidth="1" width="27.5703125"/>
    <col min="13424" max="13424" customWidth="1" width="27.5703125"/>
    <col min="13425" max="13425" customWidth="1" width="27.5703125"/>
    <col min="13426" max="13426" customWidth="1" width="27.5703125"/>
    <col min="13427" max="13427" customWidth="1" width="27.5703125"/>
    <col min="13428" max="13428" customWidth="1" width="27.5703125"/>
    <col min="13429" max="13429" customWidth="1" width="27.5703125"/>
    <col min="13430" max="13430" customWidth="1" width="27.5703125"/>
    <col min="13431" max="13431" customWidth="1" width="27.5703125"/>
    <col min="13432" max="13432" customWidth="1" width="27.5703125"/>
    <col min="13433" max="13433" customWidth="1" width="27.5703125"/>
    <col min="13434" max="13434" customWidth="1" width="27.5703125"/>
    <col min="13435" max="13435" customWidth="1" width="27.5703125"/>
    <col min="13436" max="13436" customWidth="1" width="27.5703125"/>
    <col min="13437" max="13437" customWidth="1" width="27.5703125"/>
    <col min="13438" max="13438" customWidth="1" width="27.5703125"/>
    <col min="13439" max="13439" customWidth="1" width="27.5703125"/>
    <col min="13440" max="13440" customWidth="1" width="27.5703125"/>
    <col min="13441" max="13441" customWidth="1" width="27.5703125"/>
    <col min="13442" max="13442" customWidth="1" width="27.5703125"/>
    <col min="13443" max="13443" customWidth="1" width="27.5703125"/>
    <col min="13444" max="13444" customWidth="1" width="27.5703125"/>
    <col min="13445" max="13445" customWidth="1" width="27.5703125"/>
    <col min="13446" max="13446" customWidth="1" width="27.5703125"/>
    <col min="13447" max="13447" customWidth="1" width="27.5703125"/>
    <col min="13448" max="13448" customWidth="1" width="27.5703125"/>
    <col min="13449" max="13449" customWidth="1" width="27.5703125"/>
    <col min="13450" max="13450" customWidth="1" width="27.5703125"/>
    <col min="13451" max="13451" customWidth="1" width="27.5703125"/>
    <col min="13452" max="13452" customWidth="1" width="27.5703125"/>
    <col min="13453" max="13453" customWidth="1" width="27.5703125"/>
    <col min="13454" max="13454" customWidth="1" width="27.5703125"/>
    <col min="13455" max="13455" customWidth="1" width="27.5703125"/>
    <col min="13456" max="13456" customWidth="1" width="27.5703125"/>
    <col min="13457" max="13457" customWidth="1" width="27.5703125"/>
    <col min="13458" max="13458" customWidth="1" width="27.5703125"/>
    <col min="13459" max="13459" customWidth="1" width="27.5703125"/>
    <col min="13460" max="13460" customWidth="1" width="27.5703125"/>
    <col min="13461" max="13461" customWidth="1" width="27.5703125"/>
    <col min="13462" max="13462" customWidth="1" width="27.5703125"/>
    <col min="13463" max="13463" customWidth="1" width="27.5703125"/>
    <col min="13464" max="13464" customWidth="1" width="27.5703125"/>
    <col min="13465" max="13465" customWidth="1" width="27.5703125"/>
    <col min="13466" max="13466" customWidth="1" width="27.5703125"/>
    <col min="13467" max="13467" customWidth="1" width="27.5703125"/>
    <col min="13468" max="13468" customWidth="1" width="27.5703125"/>
    <col min="13469" max="13469" customWidth="1" width="27.5703125"/>
    <col min="13470" max="13470" customWidth="1" width="27.5703125"/>
    <col min="13471" max="13471" customWidth="1" width="27.5703125"/>
    <col min="13472" max="13472" customWidth="1" width="27.5703125"/>
    <col min="13473" max="13473" customWidth="1" width="27.5703125"/>
    <col min="13474" max="13474" customWidth="1" width="27.5703125"/>
    <col min="13475" max="13475" customWidth="1" width="27.5703125"/>
    <col min="13476" max="13476" customWidth="1" width="27.5703125"/>
    <col min="13477" max="13477" customWidth="1" width="27.5703125"/>
    <col min="13478" max="13478" customWidth="1" width="27.5703125"/>
    <col min="13479" max="13479" customWidth="1" width="27.5703125"/>
    <col min="13480" max="13480" customWidth="1" width="27.5703125"/>
    <col min="13481" max="13481" customWidth="1" width="27.5703125"/>
    <col min="13482" max="13482" customWidth="1" width="27.5703125"/>
    <col min="13483" max="13483" customWidth="1" width="27.5703125"/>
    <col min="13484" max="13484" customWidth="1" width="27.5703125"/>
    <col min="13485" max="13485" customWidth="1" width="27.5703125"/>
    <col min="13486" max="13486" customWidth="1" width="27.5703125"/>
    <col min="13487" max="13487" customWidth="1" width="27.5703125"/>
    <col min="13488" max="13488" customWidth="1" width="27.5703125"/>
    <col min="13489" max="13489" customWidth="1" width="27.5703125"/>
    <col min="13490" max="13490" customWidth="1" width="27.5703125"/>
    <col min="13491" max="13491" customWidth="1" width="27.5703125"/>
    <col min="13492" max="13492" customWidth="1" width="27.5703125"/>
    <col min="13493" max="13493" customWidth="1" width="27.5703125"/>
    <col min="13494" max="13494" customWidth="1" width="27.5703125"/>
    <col min="13495" max="13495" customWidth="1" width="27.5703125"/>
    <col min="13496" max="13496" customWidth="1" width="27.5703125"/>
    <col min="13497" max="13497" customWidth="1" width="27.5703125"/>
    <col min="13498" max="13498" customWidth="1" width="27.5703125"/>
    <col min="13499" max="13499" customWidth="1" width="27.5703125"/>
    <col min="13500" max="13500" customWidth="1" width="27.5703125"/>
    <col min="13501" max="13501" customWidth="1" width="27.5703125"/>
    <col min="13502" max="13502" customWidth="1" width="27.5703125"/>
    <col min="13503" max="13503" customWidth="1" width="27.5703125"/>
    <col min="13504" max="13504" customWidth="1" width="27.5703125"/>
    <col min="13505" max="13505" customWidth="1" width="27.5703125"/>
    <col min="13506" max="13506" customWidth="1" width="27.5703125"/>
    <col min="13507" max="13507" customWidth="1" width="27.5703125"/>
    <col min="13508" max="13508" customWidth="1" width="27.5703125"/>
    <col min="13509" max="13509" customWidth="1" width="27.5703125"/>
    <col min="13510" max="13510" customWidth="1" width="27.5703125"/>
    <col min="13511" max="13511" customWidth="1" width="27.5703125"/>
    <col min="13512" max="13512" customWidth="1" width="27.5703125"/>
    <col min="13513" max="13513" customWidth="1" width="27.5703125"/>
    <col min="13514" max="13514" customWidth="1" width="27.5703125"/>
    <col min="13515" max="13515" customWidth="1" width="27.5703125"/>
    <col min="13516" max="13516" customWidth="1" width="27.5703125"/>
    <col min="13517" max="13517" customWidth="1" width="27.5703125"/>
    <col min="13518" max="13518" customWidth="1" width="27.5703125"/>
    <col min="13519" max="13519" customWidth="1" width="27.5703125"/>
    <col min="13520" max="13520" customWidth="1" width="27.5703125"/>
    <col min="13521" max="13521" customWidth="1" width="27.5703125"/>
    <col min="13522" max="13522" customWidth="1" width="27.5703125"/>
    <col min="13523" max="13523" customWidth="1" width="27.5703125"/>
    <col min="13524" max="13524" customWidth="1" width="27.5703125"/>
    <col min="13525" max="13525" customWidth="1" width="27.5703125"/>
    <col min="13526" max="13526" customWidth="1" width="27.5703125"/>
    <col min="13527" max="13527" customWidth="1" width="27.5703125"/>
    <col min="13528" max="13528" customWidth="1" width="27.5703125"/>
    <col min="13529" max="13529" customWidth="1" width="27.5703125"/>
    <col min="13530" max="13530" customWidth="1" width="27.5703125"/>
    <col min="13531" max="13531" customWidth="1" width="27.5703125"/>
    <col min="13532" max="13532" customWidth="1" width="27.5703125"/>
    <col min="13533" max="13533" customWidth="1" width="27.5703125"/>
    <col min="13534" max="13534" customWidth="1" width="27.5703125"/>
    <col min="13535" max="13535" customWidth="1" width="27.5703125"/>
    <col min="13536" max="13536" customWidth="1" width="27.5703125"/>
    <col min="13537" max="13537" customWidth="1" width="27.5703125"/>
    <col min="13538" max="13538" customWidth="1" width="27.5703125"/>
    <col min="13539" max="13539" customWidth="1" width="27.5703125"/>
    <col min="13540" max="13540" customWidth="1" width="27.5703125"/>
    <col min="13541" max="13541" customWidth="1" width="27.5703125"/>
    <col min="13542" max="13542" customWidth="1" width="27.5703125"/>
    <col min="13543" max="13543" customWidth="1" width="27.5703125"/>
    <col min="13544" max="13544" customWidth="1" width="27.5703125"/>
    <col min="13545" max="13545" customWidth="1" width="27.5703125"/>
    <col min="13546" max="13546" customWidth="1" width="27.5703125"/>
    <col min="13547" max="13547" customWidth="1" width="27.5703125"/>
    <col min="13548" max="13548" customWidth="1" width="27.5703125"/>
    <col min="13549" max="13549" customWidth="1" width="27.5703125"/>
    <col min="13550" max="13550" customWidth="1" width="27.5703125"/>
    <col min="13551" max="13551" customWidth="1" width="27.5703125"/>
    <col min="13552" max="13552" customWidth="1" width="27.5703125"/>
    <col min="13553" max="13553" customWidth="1" width="27.5703125"/>
    <col min="13554" max="13554" customWidth="1" width="27.5703125"/>
    <col min="13555" max="13555" customWidth="1" width="27.5703125"/>
    <col min="13556" max="13556" customWidth="1" width="27.5703125"/>
    <col min="13557" max="13557" customWidth="1" width="27.5703125"/>
    <col min="13558" max="13558" customWidth="1" width="27.5703125"/>
    <col min="13559" max="13559" customWidth="1" width="27.5703125"/>
    <col min="13560" max="13560" customWidth="1" width="27.5703125"/>
    <col min="13561" max="13561" customWidth="1" width="27.5703125"/>
    <col min="13562" max="13562" customWidth="1" width="27.5703125"/>
    <col min="13563" max="13563" customWidth="1" width="27.5703125"/>
    <col min="13564" max="13564" customWidth="1" width="27.5703125"/>
    <col min="13565" max="13565" customWidth="1" width="27.5703125"/>
    <col min="13566" max="13566" customWidth="1" width="27.5703125"/>
    <col min="13567" max="13567" customWidth="1" width="27.5703125"/>
    <col min="13568" max="13568" customWidth="1" width="27.5703125"/>
    <col min="13569" max="13569" customWidth="1" width="27.5703125"/>
    <col min="13570" max="13570" customWidth="1" width="27.5703125"/>
    <col min="13571" max="13571" customWidth="1" width="27.5703125"/>
    <col min="13572" max="13572" customWidth="1" width="27.5703125"/>
    <col min="13573" max="13573" customWidth="1" width="27.5703125"/>
    <col min="13574" max="13574" customWidth="1" width="27.5703125"/>
    <col min="13575" max="13575" customWidth="1" width="27.5703125"/>
    <col min="13576" max="13576" customWidth="1" width="27.5703125"/>
    <col min="13577" max="13577" customWidth="1" width="27.5703125"/>
    <col min="13578" max="13578" customWidth="1" width="27.5703125"/>
    <col min="13579" max="13579" customWidth="1" width="27.5703125"/>
    <col min="13580" max="13580" customWidth="1" width="27.5703125"/>
    <col min="13581" max="13581" customWidth="1" width="27.5703125"/>
    <col min="13582" max="13582" customWidth="1" width="27.5703125"/>
    <col min="13583" max="13583" customWidth="1" width="27.5703125"/>
    <col min="13584" max="13584" customWidth="1" width="27.5703125"/>
    <col min="13585" max="13585" customWidth="1" width="27.5703125"/>
    <col min="13586" max="13586" customWidth="1" width="27.5703125"/>
    <col min="13587" max="13587" customWidth="1" width="27.5703125"/>
    <col min="13588" max="13588" customWidth="1" width="27.5703125"/>
    <col min="13589" max="13589" customWidth="1" width="27.5703125"/>
    <col min="13590" max="13590" customWidth="1" width="27.5703125"/>
    <col min="13591" max="13591" customWidth="1" width="27.5703125"/>
    <col min="13592" max="13592" customWidth="1" width="27.5703125"/>
    <col min="13593" max="13593" customWidth="1" width="27.5703125"/>
    <col min="13594" max="13594" customWidth="1" width="27.5703125"/>
    <col min="13595" max="13595" customWidth="1" width="27.5703125"/>
    <col min="13596" max="13596" customWidth="1" width="27.5703125"/>
    <col min="13597" max="13597" customWidth="1" width="27.5703125"/>
    <col min="13598" max="13598" customWidth="1" width="27.5703125"/>
    <col min="13599" max="13599" customWidth="1" width="27.5703125"/>
    <col min="13600" max="13600" customWidth="1" width="27.5703125"/>
    <col min="13601" max="13601" customWidth="1" width="27.5703125"/>
    <col min="13602" max="13602" customWidth="1" width="27.5703125"/>
    <col min="13603" max="13603" customWidth="1" width="27.5703125"/>
    <col min="13604" max="13604" customWidth="1" width="27.5703125"/>
    <col min="13605" max="13605" customWidth="1" width="27.5703125"/>
    <col min="13606" max="13606" customWidth="1" width="27.5703125"/>
    <col min="13607" max="13607" customWidth="1" width="27.5703125"/>
    <col min="13608" max="13608" customWidth="1" width="27.5703125"/>
    <col min="13609" max="13609" customWidth="1" width="27.5703125"/>
    <col min="13610" max="13610" customWidth="1" width="27.5703125"/>
    <col min="13611" max="13611" customWidth="1" width="27.5703125"/>
    <col min="13612" max="13612" customWidth="1" width="27.5703125"/>
    <col min="13613" max="13613" customWidth="1" width="27.5703125"/>
    <col min="13614" max="13614" customWidth="1" width="27.5703125"/>
    <col min="13615" max="13615" customWidth="1" width="27.5703125"/>
    <col min="13616" max="13616" customWidth="1" width="27.5703125"/>
    <col min="13617" max="13617" customWidth="1" width="27.5703125"/>
    <col min="13618" max="13618" customWidth="1" width="27.5703125"/>
    <col min="13619" max="13619" customWidth="1" width="27.5703125"/>
    <col min="13620" max="13620" customWidth="1" width="27.5703125"/>
    <col min="13621" max="13621" customWidth="1" width="27.5703125"/>
    <col min="13622" max="13622" customWidth="1" width="27.5703125"/>
    <col min="13623" max="13623" customWidth="1" width="27.5703125"/>
    <col min="13624" max="13624" customWidth="1" width="27.5703125"/>
    <col min="13625" max="13625" customWidth="1" width="27.5703125"/>
    <col min="13626" max="13626" customWidth="1" width="27.5703125"/>
    <col min="13627" max="13627" customWidth="1" width="27.5703125"/>
    <col min="13628" max="13628" customWidth="1" width="27.5703125"/>
    <col min="13629" max="13629" customWidth="1" width="27.5703125"/>
    <col min="13630" max="13630" customWidth="1" width="27.5703125"/>
    <col min="13631" max="13631" customWidth="1" width="27.5703125"/>
    <col min="13632" max="13632" customWidth="1" width="27.5703125"/>
    <col min="13633" max="13633" customWidth="1" width="27.5703125"/>
    <col min="13634" max="13634" customWidth="1" width="27.5703125"/>
    <col min="13635" max="13635" customWidth="1" width="27.5703125"/>
    <col min="13636" max="13636" customWidth="1" width="27.5703125"/>
    <col min="13637" max="13637" customWidth="1" width="27.5703125"/>
    <col min="13638" max="13638" customWidth="1" width="27.5703125"/>
    <col min="13639" max="13639" customWidth="1" width="27.5703125"/>
    <col min="13640" max="13640" customWidth="1" width="27.5703125"/>
    <col min="13641" max="13641" customWidth="1" width="27.5703125"/>
    <col min="13642" max="13642" customWidth="1" width="27.5703125"/>
    <col min="13643" max="13643" customWidth="1" width="27.5703125"/>
    <col min="13644" max="13644" customWidth="1" width="27.5703125"/>
    <col min="13645" max="13645" customWidth="1" width="27.5703125"/>
    <col min="13646" max="13646" customWidth="1" width="27.5703125"/>
    <col min="13647" max="13647" customWidth="1" width="27.5703125"/>
    <col min="13648" max="13648" customWidth="1" width="27.5703125"/>
    <col min="13649" max="13649" customWidth="1" width="27.5703125"/>
    <col min="13650" max="13650" customWidth="1" width="27.5703125"/>
    <col min="13651" max="13651" customWidth="1" width="27.5703125"/>
    <col min="13652" max="13652" customWidth="1" width="27.5703125"/>
    <col min="13653" max="13653" customWidth="1" width="27.5703125"/>
    <col min="13654" max="13654" customWidth="1" width="27.5703125"/>
    <col min="13655" max="13655" customWidth="1" width="27.5703125"/>
    <col min="13656" max="13656" customWidth="1" width="27.5703125"/>
    <col min="13657" max="13657" customWidth="1" width="27.5703125"/>
    <col min="13658" max="13658" customWidth="1" width="27.5703125"/>
    <col min="13659" max="13659" customWidth="1" width="27.5703125"/>
    <col min="13660" max="13660" customWidth="1" width="27.5703125"/>
    <col min="13661" max="13661" customWidth="1" width="27.5703125"/>
    <col min="13662" max="13662" customWidth="1" width="27.5703125"/>
    <col min="13663" max="13663" customWidth="1" width="27.5703125"/>
    <col min="13664" max="13664" customWidth="1" width="27.5703125"/>
    <col min="13665" max="13665" customWidth="1" width="27.5703125"/>
    <col min="13666" max="13666" customWidth="1" width="27.5703125"/>
    <col min="13667" max="13667" customWidth="1" width="27.5703125"/>
    <col min="13668" max="13668" customWidth="1" width="27.5703125"/>
    <col min="13669" max="13669" customWidth="1" width="27.5703125"/>
    <col min="13670" max="13670" customWidth="1" width="27.5703125"/>
    <col min="13671" max="13671" customWidth="1" width="27.5703125"/>
    <col min="13672" max="13672" customWidth="1" width="27.5703125"/>
    <col min="13673" max="13673" customWidth="1" width="27.5703125"/>
    <col min="13674" max="13674" customWidth="1" width="27.5703125"/>
    <col min="13675" max="13675" customWidth="1" width="27.5703125"/>
    <col min="13676" max="13676" customWidth="1" width="27.5703125"/>
    <col min="13677" max="13677" customWidth="1" width="27.5703125"/>
    <col min="13678" max="13678" customWidth="1" width="27.5703125"/>
    <col min="13679" max="13679" customWidth="1" width="27.5703125"/>
    <col min="13680" max="13680" customWidth="1" width="27.5703125"/>
    <col min="13681" max="13681" customWidth="1" width="27.5703125"/>
    <col min="13682" max="13682" customWidth="1" width="27.5703125"/>
    <col min="13683" max="13683" customWidth="1" width="27.5703125"/>
    <col min="13684" max="13684" customWidth="1" width="27.5703125"/>
    <col min="13685" max="13685" customWidth="1" width="27.5703125"/>
    <col min="13686" max="13686" customWidth="1" width="27.5703125"/>
    <col min="13687" max="13687" customWidth="1" width="27.5703125"/>
    <col min="13688" max="13688" customWidth="1" width="27.5703125"/>
    <col min="13689" max="13689" customWidth="1" width="27.5703125"/>
    <col min="13690" max="13690" customWidth="1" width="27.5703125"/>
    <col min="13691" max="13691" customWidth="1" width="27.5703125"/>
    <col min="13692" max="13692" customWidth="1" width="27.5703125"/>
    <col min="13693" max="13693" customWidth="1" width="27.5703125"/>
    <col min="13694" max="13694" customWidth="1" width="27.5703125"/>
    <col min="13695" max="13695" customWidth="1" width="27.5703125"/>
    <col min="13696" max="13696" customWidth="1" width="27.5703125"/>
    <col min="13697" max="13697" customWidth="1" width="27.5703125"/>
    <col min="13698" max="13698" customWidth="1" width="27.5703125"/>
    <col min="13699" max="13699" customWidth="1" width="27.5703125"/>
    <col min="13700" max="13700" customWidth="1" width="27.5703125"/>
    <col min="13701" max="13701" customWidth="1" width="27.5703125"/>
    <col min="13702" max="13702" customWidth="1" width="27.5703125"/>
    <col min="13703" max="13703" customWidth="1" width="27.5703125"/>
    <col min="13704" max="13704" customWidth="1" width="27.5703125"/>
    <col min="13705" max="13705" customWidth="1" width="27.5703125"/>
    <col min="13706" max="13706" customWidth="1" width="27.5703125"/>
    <col min="13707" max="13707" customWidth="1" width="27.5703125"/>
    <col min="13708" max="13708" customWidth="1" width="27.5703125"/>
    <col min="13709" max="13709" customWidth="1" width="27.5703125"/>
    <col min="13710" max="13710" customWidth="1" width="27.5703125"/>
    <col min="13711" max="13711" customWidth="1" width="27.5703125"/>
    <col min="13712" max="13712" customWidth="1" width="27.5703125"/>
    <col min="13713" max="13713" customWidth="1" width="27.5703125"/>
    <col min="13714" max="13714" customWidth="1" width="27.5703125"/>
    <col min="13715" max="13715" customWidth="1" width="27.5703125"/>
    <col min="13716" max="13716" customWidth="1" width="27.5703125"/>
    <col min="13717" max="13717" customWidth="1" width="27.5703125"/>
    <col min="13718" max="13718" customWidth="1" width="27.5703125"/>
    <col min="13719" max="13719" customWidth="1" width="27.5703125"/>
    <col min="13720" max="13720" customWidth="1" width="27.5703125"/>
    <col min="13721" max="13721" customWidth="1" width="27.5703125"/>
    <col min="13722" max="13722" customWidth="1" width="27.5703125"/>
    <col min="13723" max="13723" customWidth="1" width="27.5703125"/>
    <col min="13724" max="13724" customWidth="1" width="27.5703125"/>
    <col min="13725" max="13725" customWidth="1" width="27.5703125"/>
    <col min="13726" max="13726" customWidth="1" width="27.5703125"/>
    <col min="13727" max="13727" customWidth="1" width="27.5703125"/>
    <col min="13728" max="13728" customWidth="1" width="27.5703125"/>
    <col min="13729" max="13729" customWidth="1" width="27.5703125"/>
    <col min="13730" max="13730" customWidth="1" width="27.5703125"/>
    <col min="13731" max="13731" customWidth="1" width="27.5703125"/>
    <col min="13732" max="13732" customWidth="1" width="27.5703125"/>
    <col min="13733" max="13733" customWidth="1" width="27.5703125"/>
    <col min="13734" max="13734" customWidth="1" width="27.5703125"/>
    <col min="13735" max="13735" customWidth="1" width="27.5703125"/>
    <col min="13736" max="13736" customWidth="1" width="27.5703125"/>
    <col min="13737" max="13737" customWidth="1" width="27.5703125"/>
    <col min="13738" max="13738" customWidth="1" width="27.5703125"/>
    <col min="13739" max="13739" customWidth="1" width="27.5703125"/>
    <col min="13740" max="13740" customWidth="1" width="27.5703125"/>
    <col min="13741" max="13741" customWidth="1" width="27.5703125"/>
    <col min="13742" max="13742" customWidth="1" width="27.5703125"/>
    <col min="13743" max="13743" customWidth="1" width="27.5703125"/>
    <col min="13744" max="13744" customWidth="1" width="27.5703125"/>
    <col min="13745" max="13745" customWidth="1" width="27.5703125"/>
    <col min="13746" max="13746" customWidth="1" width="27.5703125"/>
    <col min="13747" max="13747" customWidth="1" width="27.5703125"/>
    <col min="13748" max="13748" customWidth="1" width="27.5703125"/>
    <col min="13749" max="13749" customWidth="1" width="27.5703125"/>
    <col min="13750" max="13750" customWidth="1" width="27.5703125"/>
    <col min="13751" max="13751" customWidth="1" width="27.5703125"/>
    <col min="13752" max="13752" customWidth="1" width="27.5703125"/>
    <col min="13753" max="13753" customWidth="1" width="27.5703125"/>
    <col min="13754" max="13754" customWidth="1" width="27.5703125"/>
    <col min="13755" max="13755" customWidth="1" width="27.5703125"/>
    <col min="13756" max="13756" customWidth="1" width="27.5703125"/>
    <col min="13757" max="13757" customWidth="1" width="27.5703125"/>
    <col min="13758" max="13758" customWidth="1" width="27.5703125"/>
    <col min="13759" max="13759" customWidth="1" width="27.5703125"/>
    <col min="13760" max="13760" customWidth="1" width="27.5703125"/>
    <col min="13761" max="13761" customWidth="1" width="27.5703125"/>
    <col min="13762" max="13762" customWidth="1" width="27.5703125"/>
    <col min="13763" max="13763" customWidth="1" width="27.5703125"/>
    <col min="13764" max="13764" customWidth="1" width="27.5703125"/>
    <col min="13765" max="13765" customWidth="1" width="27.5703125"/>
    <col min="13766" max="13766" customWidth="1" width="27.5703125"/>
    <col min="13767" max="13767" customWidth="1" width="27.5703125"/>
    <col min="13768" max="13768" customWidth="1" width="27.5703125"/>
    <col min="13769" max="13769" customWidth="1" width="27.5703125"/>
    <col min="13770" max="13770" customWidth="1" width="27.5703125"/>
    <col min="13771" max="13771" customWidth="1" width="27.5703125"/>
    <col min="13772" max="13772" customWidth="1" width="27.5703125"/>
    <col min="13773" max="13773" customWidth="1" width="27.5703125"/>
    <col min="13774" max="13774" customWidth="1" width="27.5703125"/>
    <col min="13775" max="13775" customWidth="1" width="27.5703125"/>
    <col min="13776" max="13776" customWidth="1" width="27.5703125"/>
    <col min="13777" max="13777" customWidth="1" width="27.5703125"/>
    <col min="13778" max="13778" customWidth="1" width="27.5703125"/>
    <col min="13779" max="13779" customWidth="1" width="27.5703125"/>
    <col min="13780" max="13780" customWidth="1" width="27.5703125"/>
    <col min="13781" max="13781" customWidth="1" width="27.5703125"/>
    <col min="13782" max="13782" customWidth="1" width="27.5703125"/>
    <col min="13783" max="13783" customWidth="1" width="27.5703125"/>
    <col min="13784" max="13784" customWidth="1" width="27.5703125"/>
    <col min="13785" max="13785" customWidth="1" width="27.5703125"/>
    <col min="13786" max="13786" customWidth="1" width="27.5703125"/>
    <col min="13787" max="13787" customWidth="1" width="27.5703125"/>
    <col min="13788" max="13788" customWidth="1" width="27.5703125"/>
    <col min="13789" max="13789" customWidth="1" width="27.5703125"/>
    <col min="13790" max="13790" customWidth="1" width="27.5703125"/>
    <col min="13791" max="13791" customWidth="1" width="27.5703125"/>
    <col min="13792" max="13792" customWidth="1" width="27.5703125"/>
    <col min="13793" max="13793" customWidth="1" width="27.5703125"/>
    <col min="13794" max="13794" customWidth="1" width="27.5703125"/>
    <col min="13795" max="13795" customWidth="1" width="27.5703125"/>
    <col min="13796" max="13796" customWidth="1" width="27.5703125"/>
    <col min="13797" max="13797" customWidth="1" width="27.5703125"/>
    <col min="13798" max="13798" customWidth="1" width="27.5703125"/>
    <col min="13799" max="13799" customWidth="1" width="27.5703125"/>
    <col min="13800" max="13800" customWidth="1" width="27.5703125"/>
    <col min="13801" max="13801" customWidth="1" width="27.5703125"/>
    <col min="13802" max="13802" customWidth="1" width="27.5703125"/>
    <col min="13803" max="13803" customWidth="1" width="27.5703125"/>
    <col min="13804" max="13804" customWidth="1" width="27.5703125"/>
    <col min="13805" max="13805" customWidth="1" width="27.5703125"/>
    <col min="13806" max="13806" customWidth="1" width="27.5703125"/>
    <col min="13807" max="13807" customWidth="1" width="27.5703125"/>
    <col min="13808" max="13808" customWidth="1" width="27.5703125"/>
    <col min="13809" max="13809" customWidth="1" width="27.5703125"/>
    <col min="13810" max="13810" customWidth="1" width="27.5703125"/>
    <col min="13811" max="13811" customWidth="1" width="27.5703125"/>
    <col min="13812" max="13812" customWidth="1" width="27.5703125"/>
    <col min="13813" max="13813" customWidth="1" width="27.5703125"/>
    <col min="13814" max="13814" customWidth="1" width="27.5703125"/>
    <col min="13815" max="13815" customWidth="1" width="27.5703125"/>
    <col min="13816" max="13816" customWidth="1" width="27.5703125"/>
    <col min="13817" max="13817" customWidth="1" width="27.5703125"/>
    <col min="13818" max="13818" customWidth="1" width="27.5703125"/>
    <col min="13819" max="13819" customWidth="1" width="27.5703125"/>
    <col min="13820" max="13820" customWidth="1" width="27.5703125"/>
    <col min="13821" max="13821" customWidth="1" width="27.5703125"/>
    <col min="13822" max="13822" customWidth="1" width="27.5703125"/>
    <col min="13823" max="13823" customWidth="1" width="27.5703125"/>
    <col min="13824" max="13824" customWidth="1" width="27.5703125"/>
    <col min="13825" max="13825" customWidth="1" width="27.5703125"/>
    <col min="13826" max="13826" customWidth="1" width="27.5703125"/>
    <col min="13827" max="13827" customWidth="1" width="27.5703125"/>
    <col min="13828" max="13828" customWidth="1" width="27.5703125"/>
    <col min="13829" max="13829" customWidth="1" width="27.5703125"/>
    <col min="13830" max="13830" customWidth="1" width="27.5703125"/>
    <col min="13831" max="13831" customWidth="1" width="27.5703125"/>
    <col min="13832" max="13832" customWidth="1" width="27.5703125"/>
    <col min="13833" max="13833" customWidth="1" width="27.5703125"/>
    <col min="13834" max="13834" customWidth="1" width="27.5703125"/>
    <col min="13835" max="13835" customWidth="1" width="27.5703125"/>
    <col min="13836" max="13836" customWidth="1" width="27.5703125"/>
    <col min="13837" max="13837" customWidth="1" width="27.5703125"/>
    <col min="13838" max="13838" customWidth="1" width="27.5703125"/>
    <col min="13839" max="13839" customWidth="1" width="27.5703125"/>
    <col min="13840" max="13840" customWidth="1" width="27.5703125"/>
    <col min="13841" max="13841" customWidth="1" width="27.5703125"/>
    <col min="13842" max="13842" customWidth="1" width="27.5703125"/>
    <col min="13843" max="13843" customWidth="1" width="27.5703125"/>
    <col min="13844" max="13844" customWidth="1" width="27.5703125"/>
    <col min="13845" max="13845" customWidth="1" width="27.5703125"/>
    <col min="13846" max="13846" customWidth="1" width="27.5703125"/>
    <col min="13847" max="13847" customWidth="1" width="27.5703125"/>
    <col min="13848" max="13848" customWidth="1" width="27.5703125"/>
    <col min="13849" max="13849" customWidth="1" width="27.5703125"/>
    <col min="13850" max="13850" customWidth="1" width="27.5703125"/>
    <col min="13851" max="13851" customWidth="1" width="27.5703125"/>
    <col min="13852" max="13852" customWidth="1" width="27.5703125"/>
    <col min="13853" max="13853" customWidth="1" width="27.5703125"/>
    <col min="13854" max="13854" customWidth="1" width="27.5703125"/>
    <col min="13855" max="13855" customWidth="1" width="27.5703125"/>
    <col min="13856" max="13856" customWidth="1" width="27.5703125"/>
    <col min="13857" max="13857" customWidth="1" width="27.5703125"/>
    <col min="13858" max="13858" customWidth="1" width="27.5703125"/>
    <col min="13859" max="13859" customWidth="1" width="27.5703125"/>
    <col min="13860" max="13860" customWidth="1" width="27.5703125"/>
    <col min="13861" max="13861" customWidth="1" width="27.5703125"/>
    <col min="13862" max="13862" customWidth="1" width="27.5703125"/>
    <col min="13863" max="13863" customWidth="1" width="27.5703125"/>
    <col min="13864" max="13864" customWidth="1" width="27.5703125"/>
    <col min="13865" max="13865" customWidth="1" width="27.5703125"/>
    <col min="13866" max="13866" customWidth="1" width="27.5703125"/>
    <col min="13867" max="13867" customWidth="1" width="27.5703125"/>
    <col min="13868" max="13868" customWidth="1" width="27.5703125"/>
    <col min="13869" max="13869" customWidth="1" width="27.5703125"/>
    <col min="13870" max="13870" customWidth="1" width="27.5703125"/>
    <col min="13871" max="13871" customWidth="1" width="27.5703125"/>
    <col min="13872" max="13872" customWidth="1" width="27.5703125"/>
    <col min="13873" max="13873" customWidth="1" width="27.5703125"/>
    <col min="13874" max="13874" customWidth="1" width="27.5703125"/>
    <col min="13875" max="13875" customWidth="1" width="27.5703125"/>
    <col min="13876" max="13876" customWidth="1" width="27.5703125"/>
    <col min="13877" max="13877" customWidth="1" width="27.5703125"/>
    <col min="13878" max="13878" customWidth="1" width="27.5703125"/>
    <col min="13879" max="13879" customWidth="1" width="27.5703125"/>
    <col min="13880" max="13880" customWidth="1" width="27.5703125"/>
    <col min="13881" max="13881" customWidth="1" width="27.5703125"/>
    <col min="13882" max="13882" customWidth="1" width="27.5703125"/>
    <col min="13883" max="13883" customWidth="1" width="27.5703125"/>
    <col min="13884" max="13884" customWidth="1" width="27.5703125"/>
    <col min="13885" max="13885" customWidth="1" width="27.5703125"/>
    <col min="13886" max="13886" customWidth="1" width="27.5703125"/>
    <col min="13887" max="13887" customWidth="1" width="27.5703125"/>
    <col min="13888" max="13888" customWidth="1" width="27.5703125"/>
    <col min="13889" max="13889" customWidth="1" width="27.5703125"/>
    <col min="13890" max="13890" customWidth="1" width="27.5703125"/>
    <col min="13891" max="13891" customWidth="1" width="27.5703125"/>
    <col min="13892" max="13892" customWidth="1" width="27.5703125"/>
    <col min="13893" max="13893" customWidth="1" width="27.5703125"/>
    <col min="13894" max="13894" customWidth="1" width="27.5703125"/>
    <col min="13895" max="13895" customWidth="1" width="27.5703125"/>
    <col min="13896" max="13896" customWidth="1" width="27.5703125"/>
    <col min="13897" max="13897" customWidth="1" width="27.5703125"/>
    <col min="13898" max="13898" customWidth="1" width="27.5703125"/>
    <col min="13899" max="13899" customWidth="1" width="27.5703125"/>
    <col min="13900" max="13900" customWidth="1" width="27.5703125"/>
    <col min="13901" max="13901" customWidth="1" width="27.5703125"/>
    <col min="13902" max="13902" customWidth="1" width="27.5703125"/>
    <col min="13903" max="13903" customWidth="1" width="27.5703125"/>
    <col min="13904" max="13904" customWidth="1" width="27.5703125"/>
    <col min="13905" max="13905" customWidth="1" width="27.5703125"/>
    <col min="13906" max="13906" customWidth="1" width="27.5703125"/>
    <col min="13907" max="13907" customWidth="1" width="27.5703125"/>
    <col min="13908" max="13908" customWidth="1" width="27.5703125"/>
    <col min="13909" max="13909" customWidth="1" width="27.5703125"/>
    <col min="13910" max="13910" customWidth="1" width="27.5703125"/>
    <col min="13911" max="13911" customWidth="1" width="27.5703125"/>
    <col min="13912" max="13912" customWidth="1" width="27.5703125"/>
    <col min="13913" max="13913" customWidth="1" width="27.5703125"/>
    <col min="13914" max="13914" customWidth="1" width="27.5703125"/>
    <col min="13915" max="13915" customWidth="1" width="27.5703125"/>
    <col min="13916" max="13916" customWidth="1" width="27.5703125"/>
    <col min="13917" max="13917" customWidth="1" width="27.5703125"/>
    <col min="13918" max="13918" customWidth="1" width="27.5703125"/>
    <col min="13919" max="13919" customWidth="1" width="27.5703125"/>
    <col min="13920" max="13920" customWidth="1" width="27.5703125"/>
    <col min="13921" max="13921" customWidth="1" width="27.5703125"/>
    <col min="13922" max="13922" customWidth="1" width="27.5703125"/>
    <col min="13923" max="13923" customWidth="1" width="27.5703125"/>
    <col min="13924" max="13924" customWidth="1" width="27.5703125"/>
    <col min="13925" max="13925" customWidth="1" width="27.5703125"/>
    <col min="13926" max="13926" customWidth="1" width="27.5703125"/>
    <col min="13927" max="13927" customWidth="1" width="27.5703125"/>
    <col min="13928" max="13928" customWidth="1" width="27.5703125"/>
    <col min="13929" max="13929" customWidth="1" width="27.5703125"/>
    <col min="13930" max="13930" customWidth="1" width="27.5703125"/>
    <col min="13931" max="13931" customWidth="1" width="27.5703125"/>
    <col min="13932" max="13932" customWidth="1" width="27.5703125"/>
    <col min="13933" max="13933" customWidth="1" width="27.5703125"/>
    <col min="13934" max="13934" customWidth="1" width="27.5703125"/>
    <col min="13935" max="13935" customWidth="1" width="27.5703125"/>
    <col min="13936" max="13936" customWidth="1" width="27.5703125"/>
    <col min="13937" max="13937" customWidth="1" width="27.5703125"/>
    <col min="13938" max="13938" customWidth="1" width="27.5703125"/>
    <col min="13939" max="13939" customWidth="1" width="27.5703125"/>
    <col min="13940" max="13940" customWidth="1" width="27.5703125"/>
    <col min="13941" max="13941" customWidth="1" width="27.5703125"/>
    <col min="13942" max="13942" customWidth="1" width="27.5703125"/>
    <col min="13943" max="13943" customWidth="1" width="27.5703125"/>
    <col min="13944" max="13944" customWidth="1" width="27.5703125"/>
    <col min="13945" max="13945" customWidth="1" width="27.5703125"/>
    <col min="13946" max="13946" customWidth="1" width="27.5703125"/>
    <col min="13947" max="13947" customWidth="1" width="27.5703125"/>
    <col min="13948" max="13948" customWidth="1" width="27.5703125"/>
    <col min="13949" max="13949" customWidth="1" width="27.5703125"/>
    <col min="13950" max="13950" customWidth="1" width="27.5703125"/>
    <col min="13951" max="13951" customWidth="1" width="27.5703125"/>
    <col min="13952" max="13952" customWidth="1" width="27.5703125"/>
    <col min="13953" max="13953" customWidth="1" width="27.5703125"/>
    <col min="13954" max="13954" customWidth="1" width="27.5703125"/>
    <col min="13955" max="13955" customWidth="1" width="27.5703125"/>
    <col min="13956" max="13956" customWidth="1" width="27.5703125"/>
    <col min="13957" max="13957" customWidth="1" width="27.5703125"/>
    <col min="13958" max="13958" customWidth="1" width="27.5703125"/>
    <col min="13959" max="13959" customWidth="1" width="27.5703125"/>
    <col min="13960" max="13960" customWidth="1" width="27.5703125"/>
    <col min="13961" max="13961" customWidth="1" width="27.5703125"/>
    <col min="13962" max="13962" customWidth="1" width="27.5703125"/>
    <col min="13963" max="13963" customWidth="1" width="27.5703125"/>
    <col min="13964" max="13964" customWidth="1" width="27.5703125"/>
    <col min="13965" max="13965" customWidth="1" width="27.5703125"/>
    <col min="13966" max="13966" customWidth="1" width="27.5703125"/>
    <col min="13967" max="13967" customWidth="1" width="27.5703125"/>
    <col min="13968" max="13968" customWidth="1" width="27.5703125"/>
    <col min="13969" max="13969" customWidth="1" width="27.5703125"/>
    <col min="13970" max="13970" customWidth="1" width="27.5703125"/>
    <col min="13971" max="13971" customWidth="1" width="27.5703125"/>
    <col min="13972" max="13972" customWidth="1" width="27.5703125"/>
    <col min="13973" max="13973" customWidth="1" width="27.5703125"/>
    <col min="13974" max="13974" customWidth="1" width="27.5703125"/>
    <col min="13975" max="13975" customWidth="1" width="27.5703125"/>
    <col min="13976" max="13976" customWidth="1" width="27.5703125"/>
    <col min="13977" max="13977" customWidth="1" width="27.5703125"/>
    <col min="13978" max="13978" customWidth="1" width="27.5703125"/>
    <col min="13979" max="13979" customWidth="1" width="27.5703125"/>
    <col min="13980" max="13980" customWidth="1" width="27.5703125"/>
    <col min="13981" max="13981" customWidth="1" width="27.5703125"/>
    <col min="13982" max="13982" customWidth="1" width="27.5703125"/>
    <col min="13983" max="13983" customWidth="1" width="27.5703125"/>
    <col min="13984" max="13984" customWidth="1" width="27.5703125"/>
    <col min="13985" max="13985" customWidth="1" width="27.5703125"/>
    <col min="13986" max="13986" customWidth="1" width="27.5703125"/>
    <col min="13987" max="13987" customWidth="1" width="27.5703125"/>
    <col min="13988" max="13988" customWidth="1" width="27.5703125"/>
    <col min="13989" max="13989" customWidth="1" width="27.5703125"/>
    <col min="13990" max="13990" customWidth="1" width="27.5703125"/>
    <col min="13991" max="13991" customWidth="1" width="27.5703125"/>
    <col min="13992" max="13992" customWidth="1" width="27.5703125"/>
    <col min="13993" max="13993" customWidth="1" width="27.5703125"/>
    <col min="13994" max="13994" customWidth="1" width="27.5703125"/>
    <col min="13995" max="13995" customWidth="1" width="27.5703125"/>
    <col min="13996" max="13996" customWidth="1" width="27.5703125"/>
    <col min="13997" max="13997" customWidth="1" width="27.5703125"/>
    <col min="13998" max="13998" customWidth="1" width="27.5703125"/>
    <col min="13999" max="13999" customWidth="1" width="27.5703125"/>
    <col min="14000" max="14000" customWidth="1" width="27.5703125"/>
    <col min="14001" max="14001" customWidth="1" width="27.5703125"/>
    <col min="14002" max="14002" customWidth="1" width="27.5703125"/>
    <col min="14003" max="14003" customWidth="1" width="27.5703125"/>
    <col min="14004" max="14004" customWidth="1" width="27.5703125"/>
    <col min="14005" max="14005" customWidth="1" width="27.5703125"/>
    <col min="14006" max="14006" customWidth="1" width="27.5703125"/>
    <col min="14007" max="14007" customWidth="1" width="27.5703125"/>
    <col min="14008" max="14008" customWidth="1" width="27.5703125"/>
    <col min="14009" max="14009" customWidth="1" width="27.5703125"/>
    <col min="14010" max="14010" customWidth="1" width="27.5703125"/>
    <col min="14011" max="14011" customWidth="1" width="27.5703125"/>
    <col min="14012" max="14012" customWidth="1" width="27.5703125"/>
    <col min="14013" max="14013" customWidth="1" width="27.5703125"/>
    <col min="14014" max="14014" customWidth="1" width="27.5703125"/>
    <col min="14015" max="14015" customWidth="1" width="27.5703125"/>
    <col min="14016" max="14016" customWidth="1" width="27.5703125"/>
    <col min="14017" max="14017" customWidth="1" width="27.5703125"/>
    <col min="14018" max="14018" customWidth="1" width="27.5703125"/>
    <col min="14019" max="14019" customWidth="1" width="27.5703125"/>
    <col min="14020" max="14020" customWidth="1" width="27.5703125"/>
    <col min="14021" max="14021" customWidth="1" width="27.5703125"/>
    <col min="14022" max="14022" customWidth="1" width="27.5703125"/>
    <col min="14023" max="14023" customWidth="1" width="27.5703125"/>
    <col min="14024" max="14024" customWidth="1" width="27.5703125"/>
    <col min="14025" max="14025" customWidth="1" width="27.5703125"/>
    <col min="14026" max="14026" customWidth="1" width="27.5703125"/>
    <col min="14027" max="14027" customWidth="1" width="27.5703125"/>
    <col min="14028" max="14028" customWidth="1" width="27.5703125"/>
    <col min="14029" max="14029" customWidth="1" width="27.5703125"/>
    <col min="14030" max="14030" customWidth="1" width="27.5703125"/>
    <col min="14031" max="14031" customWidth="1" width="27.5703125"/>
    <col min="14032" max="14032" customWidth="1" width="27.5703125"/>
    <col min="14033" max="14033" customWidth="1" width="27.5703125"/>
    <col min="14034" max="14034" customWidth="1" width="27.5703125"/>
    <col min="14035" max="14035" customWidth="1" width="27.5703125"/>
    <col min="14036" max="14036" customWidth="1" width="27.5703125"/>
    <col min="14037" max="14037" customWidth="1" width="27.5703125"/>
    <col min="14038" max="14038" customWidth="1" width="27.5703125"/>
    <col min="14039" max="14039" customWidth="1" width="27.5703125"/>
    <col min="14040" max="14040" customWidth="1" width="27.5703125"/>
    <col min="14041" max="14041" customWidth="1" width="27.5703125"/>
    <col min="14042" max="14042" customWidth="1" width="27.5703125"/>
    <col min="14043" max="14043" customWidth="1" width="27.5703125"/>
    <col min="14044" max="14044" customWidth="1" width="27.5703125"/>
    <col min="14045" max="14045" customWidth="1" width="27.5703125"/>
    <col min="14046" max="14046" customWidth="1" width="27.5703125"/>
    <col min="14047" max="14047" customWidth="1" width="27.5703125"/>
    <col min="14048" max="14048" customWidth="1" width="27.5703125"/>
    <col min="14049" max="14049" customWidth="1" width="27.5703125"/>
    <col min="14050" max="14050" customWidth="1" width="27.5703125"/>
    <col min="14051" max="14051" customWidth="1" width="27.5703125"/>
    <col min="14052" max="14052" customWidth="1" width="27.5703125"/>
    <col min="14053" max="14053" customWidth="1" width="27.5703125"/>
    <col min="14054" max="14054" customWidth="1" width="27.5703125"/>
    <col min="14055" max="14055" customWidth="1" width="27.5703125"/>
    <col min="14056" max="14056" customWidth="1" width="27.5703125"/>
    <col min="14057" max="14057" customWidth="1" width="27.5703125"/>
    <col min="14058" max="14058" customWidth="1" width="27.5703125"/>
    <col min="14059" max="14059" customWidth="1" width="27.5703125"/>
    <col min="14060" max="14060" customWidth="1" width="27.5703125"/>
    <col min="14061" max="14061" customWidth="1" width="27.5703125"/>
    <col min="14062" max="14062" customWidth="1" width="27.5703125"/>
    <col min="14063" max="14063" customWidth="1" width="27.5703125"/>
    <col min="14064" max="14064" customWidth="1" width="27.5703125"/>
    <col min="14065" max="14065" customWidth="1" width="27.5703125"/>
    <col min="14066" max="14066" customWidth="1" width="27.5703125"/>
    <col min="14067" max="14067" customWidth="1" width="27.5703125"/>
    <col min="14068" max="14068" customWidth="1" width="27.5703125"/>
    <col min="14069" max="14069" customWidth="1" width="27.5703125"/>
    <col min="14070" max="14070" customWidth="1" width="27.5703125"/>
    <col min="14071" max="14071" customWidth="1" width="27.5703125"/>
    <col min="14072" max="14072" customWidth="1" width="27.5703125"/>
    <col min="14073" max="14073" customWidth="1" width="27.5703125"/>
    <col min="14074" max="14074" customWidth="1" width="27.5703125"/>
    <col min="14075" max="14075" customWidth="1" width="27.5703125"/>
    <col min="14076" max="14076" customWidth="1" width="27.5703125"/>
    <col min="14077" max="14077" customWidth="1" width="27.5703125"/>
    <col min="14078" max="14078" customWidth="1" width="27.5703125"/>
    <col min="14079" max="14079" customWidth="1" width="27.5703125"/>
    <col min="14080" max="14080" customWidth="1" width="27.5703125"/>
    <col min="14081" max="14081" customWidth="1" width="27.5703125"/>
    <col min="14082" max="14082" customWidth="1" width="27.5703125"/>
    <col min="14083" max="14083" customWidth="1" width="27.5703125"/>
    <col min="14084" max="14084" customWidth="1" width="27.5703125"/>
    <col min="14085" max="14085" customWidth="1" width="27.5703125"/>
    <col min="14086" max="14086" customWidth="1" width="27.5703125"/>
    <col min="14087" max="14087" customWidth="1" width="27.5703125"/>
    <col min="14088" max="14088" customWidth="1" width="27.5703125"/>
    <col min="14089" max="14089" customWidth="1" width="27.5703125"/>
    <col min="14090" max="14090" customWidth="1" width="27.5703125"/>
    <col min="14091" max="14091" customWidth="1" width="27.5703125"/>
    <col min="14092" max="14092" customWidth="1" width="27.5703125"/>
    <col min="14093" max="14093" customWidth="1" width="27.5703125"/>
    <col min="14094" max="14094" customWidth="1" width="27.5703125"/>
    <col min="14095" max="14095" customWidth="1" width="27.5703125"/>
    <col min="14096" max="14096" customWidth="1" width="27.5703125"/>
    <col min="14097" max="14097" customWidth="1" width="27.5703125"/>
    <col min="14098" max="14098" customWidth="1" width="27.5703125"/>
    <col min="14099" max="14099" customWidth="1" width="27.5703125"/>
    <col min="14100" max="14100" customWidth="1" width="27.5703125"/>
    <col min="14101" max="14101" customWidth="1" width="27.5703125"/>
    <col min="14102" max="14102" customWidth="1" width="27.5703125"/>
    <col min="14103" max="14103" customWidth="1" width="27.5703125"/>
    <col min="14104" max="14104" customWidth="1" width="27.5703125"/>
    <col min="14105" max="14105" customWidth="1" width="27.5703125"/>
    <col min="14106" max="14106" customWidth="1" width="27.5703125"/>
    <col min="14107" max="14107" customWidth="1" width="27.5703125"/>
    <col min="14108" max="14108" customWidth="1" width="27.5703125"/>
    <col min="14109" max="14109" customWidth="1" width="27.5703125"/>
    <col min="14110" max="14110" customWidth="1" width="27.5703125"/>
    <col min="14111" max="14111" customWidth="1" width="27.5703125"/>
    <col min="14112" max="14112" customWidth="1" width="27.5703125"/>
    <col min="14113" max="14113" customWidth="1" width="27.5703125"/>
    <col min="14114" max="14114" customWidth="1" width="27.5703125"/>
    <col min="14115" max="14115" customWidth="1" width="27.5703125"/>
    <col min="14116" max="14116" customWidth="1" width="27.5703125"/>
    <col min="14117" max="14117" customWidth="1" width="27.5703125"/>
    <col min="14118" max="14118" customWidth="1" width="27.5703125"/>
    <col min="14119" max="14119" customWidth="1" width="27.5703125"/>
    <col min="14120" max="14120" customWidth="1" width="27.5703125"/>
    <col min="14121" max="14121" customWidth="1" width="27.5703125"/>
    <col min="14122" max="14122" customWidth="1" width="27.5703125"/>
    <col min="14123" max="14123" customWidth="1" width="27.5703125"/>
    <col min="14124" max="14124" customWidth="1" width="27.5703125"/>
    <col min="14125" max="14125" customWidth="1" width="27.5703125"/>
    <col min="14126" max="14126" customWidth="1" width="27.5703125"/>
    <col min="14127" max="14127" customWidth="1" width="27.5703125"/>
    <col min="14128" max="14128" customWidth="1" width="27.5703125"/>
    <col min="14129" max="14129" customWidth="1" width="27.5703125"/>
    <col min="14130" max="14130" customWidth="1" width="27.5703125"/>
    <col min="14131" max="14131" customWidth="1" width="27.5703125"/>
    <col min="14132" max="14132" customWidth="1" width="27.5703125"/>
    <col min="14133" max="14133" customWidth="1" width="27.5703125"/>
    <col min="14134" max="14134" customWidth="1" width="27.5703125"/>
    <col min="14135" max="14135" customWidth="1" width="27.5703125"/>
    <col min="14136" max="14136" customWidth="1" width="27.5703125"/>
    <col min="14137" max="14137" customWidth="1" width="27.5703125"/>
    <col min="14138" max="14138" customWidth="1" width="27.5703125"/>
    <col min="14139" max="14139" customWidth="1" width="27.5703125"/>
    <col min="14140" max="14140" customWidth="1" width="27.5703125"/>
    <col min="14141" max="14141" customWidth="1" width="27.5703125"/>
    <col min="14142" max="14142" customWidth="1" width="27.5703125"/>
    <col min="14143" max="14143" customWidth="1" width="27.5703125"/>
    <col min="14144" max="14144" customWidth="1" width="27.5703125"/>
    <col min="14145" max="14145" customWidth="1" width="27.5703125"/>
    <col min="14146" max="14146" customWidth="1" width="27.5703125"/>
    <col min="14147" max="14147" customWidth="1" width="27.5703125"/>
    <col min="14148" max="14148" customWidth="1" width="27.5703125"/>
    <col min="14149" max="14149" customWidth="1" width="27.5703125"/>
    <col min="14150" max="14150" customWidth="1" width="27.5703125"/>
    <col min="14151" max="14151" customWidth="1" width="27.5703125"/>
    <col min="14152" max="14152" customWidth="1" width="27.5703125"/>
    <col min="14153" max="14153" customWidth="1" width="27.5703125"/>
    <col min="14154" max="14154" customWidth="1" width="27.5703125"/>
    <col min="14155" max="14155" customWidth="1" width="27.5703125"/>
    <col min="14156" max="14156" customWidth="1" width="27.5703125"/>
    <col min="14157" max="14157" customWidth="1" width="27.5703125"/>
    <col min="14158" max="14158" customWidth="1" width="27.5703125"/>
    <col min="14159" max="14159" customWidth="1" width="27.5703125"/>
    <col min="14160" max="14160" customWidth="1" width="27.5703125"/>
    <col min="14161" max="14161" customWidth="1" width="27.5703125"/>
    <col min="14162" max="14162" customWidth="1" width="27.5703125"/>
    <col min="14163" max="14163" customWidth="1" width="27.5703125"/>
    <col min="14164" max="14164" customWidth="1" width="27.5703125"/>
    <col min="14165" max="14165" customWidth="1" width="27.5703125"/>
    <col min="14166" max="14166" customWidth="1" width="27.5703125"/>
    <col min="14167" max="14167" customWidth="1" width="27.5703125"/>
    <col min="14168" max="14168" customWidth="1" width="27.5703125"/>
    <col min="14169" max="14169" customWidth="1" width="27.5703125"/>
    <col min="14170" max="14170" customWidth="1" width="27.5703125"/>
    <col min="14171" max="14171" customWidth="1" width="27.5703125"/>
    <col min="14172" max="14172" customWidth="1" width="27.5703125"/>
    <col min="14173" max="14173" customWidth="1" width="27.5703125"/>
    <col min="14174" max="14174" customWidth="1" width="27.5703125"/>
    <col min="14175" max="14175" customWidth="1" width="27.5703125"/>
    <col min="14176" max="14176" customWidth="1" width="27.5703125"/>
    <col min="14177" max="14177" customWidth="1" width="27.5703125"/>
    <col min="14178" max="14178" customWidth="1" width="27.5703125"/>
    <col min="14179" max="14179" customWidth="1" width="27.5703125"/>
    <col min="14180" max="14180" customWidth="1" width="27.5703125"/>
    <col min="14181" max="14181" customWidth="1" width="27.5703125"/>
    <col min="14182" max="14182" customWidth="1" width="27.5703125"/>
    <col min="14183" max="14183" customWidth="1" width="27.5703125"/>
    <col min="14184" max="14184" customWidth="1" width="27.5703125"/>
    <col min="14185" max="14185" customWidth="1" width="27.5703125"/>
    <col min="14186" max="14186" customWidth="1" width="27.5703125"/>
    <col min="14187" max="14187" customWidth="1" width="27.5703125"/>
    <col min="14188" max="14188" customWidth="1" width="27.5703125"/>
    <col min="14189" max="14189" customWidth="1" width="27.5703125"/>
    <col min="14190" max="14190" customWidth="1" width="27.5703125"/>
    <col min="14191" max="14191" customWidth="1" width="27.5703125"/>
    <col min="14192" max="14192" customWidth="1" width="27.5703125"/>
    <col min="14193" max="14193" customWidth="1" width="27.5703125"/>
    <col min="14194" max="14194" customWidth="1" width="27.5703125"/>
    <col min="14195" max="14195" customWidth="1" width="27.5703125"/>
    <col min="14196" max="14196" customWidth="1" width="27.5703125"/>
    <col min="14197" max="14197" customWidth="1" width="27.5703125"/>
    <col min="14198" max="14198" customWidth="1" width="27.5703125"/>
    <col min="14199" max="14199" customWidth="1" width="27.5703125"/>
    <col min="14200" max="14200" customWidth="1" width="27.5703125"/>
    <col min="14201" max="14201" customWidth="1" width="27.5703125"/>
    <col min="14202" max="14202" customWidth="1" width="27.5703125"/>
    <col min="14203" max="14203" customWidth="1" width="27.5703125"/>
    <col min="14204" max="14204" customWidth="1" width="27.5703125"/>
    <col min="14205" max="14205" customWidth="1" width="27.5703125"/>
    <col min="14206" max="14206" customWidth="1" width="27.5703125"/>
    <col min="14207" max="14207" customWidth="1" width="27.5703125"/>
    <col min="14208" max="14208" customWidth="1" width="27.5703125"/>
    <col min="14209" max="14209" customWidth="1" width="27.5703125"/>
    <col min="14210" max="14210" customWidth="1" width="27.5703125"/>
    <col min="14211" max="14211" customWidth="1" width="27.5703125"/>
    <col min="14212" max="14212" customWidth="1" width="27.5703125"/>
    <col min="14213" max="14213" customWidth="1" width="27.5703125"/>
    <col min="14214" max="14214" customWidth="1" width="27.5703125"/>
    <col min="14215" max="14215" customWidth="1" width="27.5703125"/>
    <col min="14216" max="14216" customWidth="1" width="27.5703125"/>
    <col min="14217" max="14217" customWidth="1" width="27.5703125"/>
    <col min="14218" max="14218" customWidth="1" width="27.5703125"/>
    <col min="14219" max="14219" customWidth="1" width="27.5703125"/>
    <col min="14220" max="14220" customWidth="1" width="27.5703125"/>
    <col min="14221" max="14221" customWidth="1" width="27.5703125"/>
    <col min="14222" max="14222" customWidth="1" width="27.5703125"/>
    <col min="14223" max="14223" customWidth="1" width="27.5703125"/>
    <col min="14224" max="14224" customWidth="1" width="27.5703125"/>
    <col min="14225" max="14225" customWidth="1" width="27.5703125"/>
    <col min="14226" max="14226" customWidth="1" width="27.5703125"/>
    <col min="14227" max="14227" customWidth="1" width="27.5703125"/>
    <col min="14228" max="14228" customWidth="1" width="27.5703125"/>
    <col min="14229" max="14229" customWidth="1" width="27.5703125"/>
    <col min="14230" max="14230" customWidth="1" width="27.5703125"/>
    <col min="14231" max="14231" customWidth="1" width="27.5703125"/>
    <col min="14232" max="14232" customWidth="1" width="27.5703125"/>
    <col min="14233" max="14233" customWidth="1" width="27.5703125"/>
    <col min="14234" max="14234" customWidth="1" width="27.5703125"/>
    <col min="14235" max="14235" customWidth="1" width="27.5703125"/>
    <col min="14236" max="14236" customWidth="1" width="27.5703125"/>
    <col min="14237" max="14237" customWidth="1" width="27.5703125"/>
    <col min="14238" max="14238" customWidth="1" width="27.5703125"/>
    <col min="14239" max="14239" customWidth="1" width="27.5703125"/>
    <col min="14240" max="14240" customWidth="1" width="27.5703125"/>
    <col min="14241" max="14241" customWidth="1" width="27.5703125"/>
    <col min="14242" max="14242" customWidth="1" width="27.5703125"/>
    <col min="14243" max="14243" customWidth="1" width="27.5703125"/>
    <col min="14244" max="14244" customWidth="1" width="27.5703125"/>
    <col min="14245" max="14245" customWidth="1" width="27.5703125"/>
    <col min="14246" max="14246" customWidth="1" width="27.5703125"/>
    <col min="14247" max="14247" customWidth="1" width="27.5703125"/>
    <col min="14248" max="14248" customWidth="1" width="27.5703125"/>
    <col min="14249" max="14249" customWidth="1" width="27.5703125"/>
    <col min="14250" max="14250" customWidth="1" width="27.5703125"/>
    <col min="14251" max="14251" customWidth="1" width="27.5703125"/>
    <col min="14252" max="14252" customWidth="1" width="27.5703125"/>
    <col min="14253" max="14253" customWidth="1" width="27.5703125"/>
    <col min="14254" max="14254" customWidth="1" width="27.5703125"/>
    <col min="14255" max="14255" customWidth="1" width="27.5703125"/>
    <col min="14256" max="14256" customWidth="1" width="27.5703125"/>
    <col min="14257" max="14257" customWidth="1" width="27.5703125"/>
    <col min="14258" max="14258" customWidth="1" width="27.5703125"/>
    <col min="14259" max="14259" customWidth="1" width="27.5703125"/>
    <col min="14260" max="14260" customWidth="1" width="27.5703125"/>
    <col min="14261" max="14261" customWidth="1" width="27.5703125"/>
    <col min="14262" max="14262" customWidth="1" width="27.5703125"/>
    <col min="14263" max="14263" customWidth="1" width="27.5703125"/>
    <col min="14264" max="14264" customWidth="1" width="27.5703125"/>
    <col min="14265" max="14265" customWidth="1" width="27.5703125"/>
    <col min="14266" max="14266" customWidth="1" width="27.5703125"/>
    <col min="14267" max="14267" customWidth="1" width="27.5703125"/>
    <col min="14268" max="14268" customWidth="1" width="27.5703125"/>
    <col min="14269" max="14269" customWidth="1" width="27.5703125"/>
    <col min="14270" max="14270" customWidth="1" width="27.5703125"/>
    <col min="14271" max="14271" customWidth="1" width="27.5703125"/>
    <col min="14272" max="14272" customWidth="1" width="27.5703125"/>
    <col min="14273" max="14273" customWidth="1" width="27.5703125"/>
    <col min="14274" max="14274" customWidth="1" width="27.5703125"/>
    <col min="14275" max="14275" customWidth="1" width="27.5703125"/>
    <col min="14276" max="14276" customWidth="1" width="27.5703125"/>
    <col min="14277" max="14277" customWidth="1" width="27.5703125"/>
    <col min="14278" max="14278" customWidth="1" width="27.5703125"/>
    <col min="14279" max="14279" customWidth="1" width="27.5703125"/>
    <col min="14280" max="14280" customWidth="1" width="27.5703125"/>
    <col min="14281" max="14281" customWidth="1" width="27.5703125"/>
    <col min="14282" max="14282" customWidth="1" width="27.5703125"/>
    <col min="14283" max="14283" customWidth="1" width="27.5703125"/>
    <col min="14284" max="14284" customWidth="1" width="27.5703125"/>
    <col min="14285" max="14285" customWidth="1" width="27.5703125"/>
    <col min="14286" max="14286" customWidth="1" width="27.5703125"/>
    <col min="14287" max="14287" customWidth="1" width="27.5703125"/>
    <col min="14288" max="14288" customWidth="1" width="27.5703125"/>
    <col min="14289" max="14289" customWidth="1" width="27.5703125"/>
    <col min="14290" max="14290" customWidth="1" width="27.5703125"/>
    <col min="14291" max="14291" customWidth="1" width="27.5703125"/>
    <col min="14292" max="14292" customWidth="1" width="27.5703125"/>
    <col min="14293" max="14293" customWidth="1" width="27.5703125"/>
    <col min="14294" max="14294" customWidth="1" width="27.5703125"/>
    <col min="14295" max="14295" customWidth="1" width="27.5703125"/>
    <col min="14296" max="14296" customWidth="1" width="27.5703125"/>
    <col min="14297" max="14297" customWidth="1" width="27.5703125"/>
    <col min="14298" max="14298" customWidth="1" width="27.5703125"/>
    <col min="14299" max="14299" customWidth="1" width="27.5703125"/>
    <col min="14300" max="14300" customWidth="1" width="27.5703125"/>
    <col min="14301" max="14301" customWidth="1" width="27.5703125"/>
    <col min="14302" max="14302" customWidth="1" width="27.5703125"/>
    <col min="14303" max="14303" customWidth="1" width="27.5703125"/>
    <col min="14304" max="14304" customWidth="1" width="27.5703125"/>
    <col min="14305" max="14305" customWidth="1" width="27.5703125"/>
    <col min="14306" max="14306" customWidth="1" width="27.5703125"/>
    <col min="14307" max="14307" customWidth="1" width="27.5703125"/>
    <col min="14308" max="14308" customWidth="1" width="27.5703125"/>
    <col min="14309" max="14309" customWidth="1" width="27.5703125"/>
    <col min="14310" max="14310" customWidth="1" width="27.5703125"/>
    <col min="14311" max="14311" customWidth="1" width="27.5703125"/>
    <col min="14312" max="14312" customWidth="1" width="27.5703125"/>
    <col min="14313" max="14313" customWidth="1" width="27.5703125"/>
    <col min="14314" max="14314" customWidth="1" width="27.5703125"/>
    <col min="14315" max="14315" customWidth="1" width="27.5703125"/>
    <col min="14316" max="14316" customWidth="1" width="27.5703125"/>
    <col min="14317" max="14317" customWidth="1" width="27.5703125"/>
    <col min="14318" max="14318" customWidth="1" width="27.5703125"/>
    <col min="14319" max="14319" customWidth="1" width="27.5703125"/>
    <col min="14320" max="14320" customWidth="1" width="27.5703125"/>
    <col min="14321" max="14321" customWidth="1" width="27.5703125"/>
    <col min="14322" max="14322" customWidth="1" width="27.5703125"/>
    <col min="14323" max="14323" customWidth="1" width="27.5703125"/>
    <col min="14324" max="14324" customWidth="1" width="27.5703125"/>
    <col min="14325" max="14325" customWidth="1" width="27.5703125"/>
    <col min="14326" max="14326" customWidth="1" width="27.5703125"/>
    <col min="14327" max="14327" customWidth="1" width="27.5703125"/>
    <col min="14328" max="14328" customWidth="1" width="27.5703125"/>
    <col min="14329" max="14329" customWidth="1" width="27.5703125"/>
    <col min="14330" max="14330" customWidth="1" width="27.5703125"/>
    <col min="14331" max="14331" customWidth="1" width="27.5703125"/>
    <col min="14332" max="14332" customWidth="1" width="27.5703125"/>
    <col min="14333" max="14333" customWidth="1" width="27.5703125"/>
    <col min="14334" max="14334" customWidth="1" width="27.5703125"/>
    <col min="14335" max="14335" customWidth="1" width="27.5703125"/>
    <col min="14336" max="14336" customWidth="1" width="27.5703125"/>
    <col min="14337" max="14337" customWidth="1" width="27.5703125"/>
    <col min="14338" max="14338" customWidth="1" width="27.5703125"/>
    <col min="14339" max="14339" customWidth="1" width="27.5703125"/>
    <col min="14340" max="14340" customWidth="1" width="27.5703125"/>
    <col min="14341" max="14341" customWidth="1" width="27.5703125"/>
    <col min="14342" max="14342" customWidth="1" width="27.5703125"/>
    <col min="14343" max="14343" customWidth="1" width="27.5703125"/>
    <col min="14344" max="14344" customWidth="1" width="27.5703125"/>
    <col min="14345" max="14345" customWidth="1" width="27.5703125"/>
    <col min="14346" max="14346" customWidth="1" width="27.5703125"/>
    <col min="14347" max="14347" customWidth="1" width="27.5703125"/>
    <col min="14348" max="14348" customWidth="1" width="27.5703125"/>
    <col min="14349" max="14349" customWidth="1" width="27.5703125"/>
    <col min="14350" max="14350" customWidth="1" width="27.5703125"/>
    <col min="14351" max="14351" customWidth="1" width="27.5703125"/>
    <col min="14352" max="14352" customWidth="1" width="27.5703125"/>
    <col min="14353" max="14353" customWidth="1" width="27.5703125"/>
    <col min="14354" max="14354" customWidth="1" width="27.5703125"/>
    <col min="14355" max="14355" customWidth="1" width="27.5703125"/>
    <col min="14356" max="14356" customWidth="1" width="27.5703125"/>
    <col min="14357" max="14357" customWidth="1" width="27.5703125"/>
    <col min="14358" max="14358" customWidth="1" width="27.5703125"/>
    <col min="14359" max="14359" customWidth="1" width="27.5703125"/>
    <col min="14360" max="14360" customWidth="1" width="27.5703125"/>
    <col min="14361" max="14361" customWidth="1" width="27.5703125"/>
    <col min="14362" max="14362" customWidth="1" width="27.5703125"/>
    <col min="14363" max="14363" customWidth="1" width="27.5703125"/>
    <col min="14364" max="14364" customWidth="1" width="27.5703125"/>
    <col min="14365" max="14365" customWidth="1" width="27.5703125"/>
    <col min="14366" max="14366" customWidth="1" width="27.5703125"/>
    <col min="14367" max="14367" customWidth="1" width="27.5703125"/>
    <col min="14368" max="14368" customWidth="1" width="27.5703125"/>
    <col min="14369" max="14369" customWidth="1" width="27.5703125"/>
    <col min="14370" max="14370" customWidth="1" width="27.5703125"/>
    <col min="14371" max="14371" customWidth="1" width="27.5703125"/>
    <col min="14372" max="14372" customWidth="1" width="27.5703125"/>
    <col min="14373" max="14373" customWidth="1" width="27.5703125"/>
    <col min="14374" max="14374" customWidth="1" width="27.5703125"/>
    <col min="14375" max="14375" customWidth="1" width="27.5703125"/>
    <col min="14376" max="14376" customWidth="1" width="27.5703125"/>
    <col min="14377" max="14377" customWidth="1" width="27.5703125"/>
    <col min="14378" max="14378" customWidth="1" width="27.5703125"/>
    <col min="14379" max="14379" customWidth="1" width="27.5703125"/>
    <col min="14380" max="14380" customWidth="1" width="27.5703125"/>
    <col min="14381" max="14381" customWidth="1" width="27.5703125"/>
    <col min="14382" max="14382" customWidth="1" width="27.5703125"/>
    <col min="14383" max="14383" customWidth="1" width="27.5703125"/>
    <col min="14384" max="14384" customWidth="1" width="27.5703125"/>
    <col min="14385" max="14385" customWidth="1" width="27.5703125"/>
    <col min="14386" max="14386" customWidth="1" width="27.5703125"/>
    <col min="14387" max="14387" customWidth="1" width="27.5703125"/>
    <col min="14388" max="14388" customWidth="1" width="27.5703125"/>
    <col min="14389" max="14389" customWidth="1" width="27.5703125"/>
    <col min="14390" max="14390" customWidth="1" width="27.5703125"/>
    <col min="14391" max="14391" customWidth="1" width="27.5703125"/>
    <col min="14392" max="14392" customWidth="1" width="27.5703125"/>
    <col min="14393" max="14393" customWidth="1" width="27.5703125"/>
    <col min="14394" max="14394" customWidth="1" width="27.5703125"/>
    <col min="14395" max="14395" customWidth="1" width="27.5703125"/>
    <col min="14396" max="14396" customWidth="1" width="27.5703125"/>
    <col min="14397" max="14397" customWidth="1" width="27.5703125"/>
    <col min="14398" max="14398" customWidth="1" width="27.5703125"/>
    <col min="14399" max="14399" customWidth="1" width="27.5703125"/>
    <col min="14400" max="14400" customWidth="1" width="27.5703125"/>
    <col min="14401" max="14401" customWidth="1" width="27.5703125"/>
    <col min="14402" max="14402" customWidth="1" width="27.5703125"/>
    <col min="14403" max="14403" customWidth="1" width="27.5703125"/>
    <col min="14404" max="14404" customWidth="1" width="27.5703125"/>
    <col min="14405" max="14405" customWidth="1" width="27.5703125"/>
    <col min="14406" max="14406" customWidth="1" width="27.5703125"/>
    <col min="14407" max="14407" customWidth="1" width="27.5703125"/>
    <col min="14408" max="14408" customWidth="1" width="27.5703125"/>
    <col min="14409" max="14409" customWidth="1" width="27.5703125"/>
    <col min="14410" max="14410" customWidth="1" width="27.5703125"/>
    <col min="14411" max="14411" customWidth="1" width="27.5703125"/>
    <col min="14412" max="14412" customWidth="1" width="27.5703125"/>
    <col min="14413" max="14413" customWidth="1" width="27.5703125"/>
    <col min="14414" max="14414" customWidth="1" width="27.5703125"/>
    <col min="14415" max="14415" customWidth="1" width="27.5703125"/>
    <col min="14416" max="14416" customWidth="1" width="27.5703125"/>
    <col min="14417" max="14417" customWidth="1" width="27.5703125"/>
    <col min="14418" max="14418" customWidth="1" width="27.5703125"/>
    <col min="14419" max="14419" customWidth="1" width="27.5703125"/>
    <col min="14420" max="14420" customWidth="1" width="27.5703125"/>
    <col min="14421" max="14421" customWidth="1" width="27.5703125"/>
    <col min="14422" max="14422" customWidth="1" width="27.5703125"/>
    <col min="14423" max="14423" customWidth="1" width="27.5703125"/>
    <col min="14424" max="14424" customWidth="1" width="27.5703125"/>
    <col min="14425" max="14425" customWidth="1" width="27.5703125"/>
    <col min="14426" max="14426" customWidth="1" width="27.5703125"/>
    <col min="14427" max="14427" customWidth="1" width="27.5703125"/>
    <col min="14428" max="14428" customWidth="1" width="27.5703125"/>
    <col min="14429" max="14429" customWidth="1" width="27.5703125"/>
    <col min="14430" max="14430" customWidth="1" width="27.5703125"/>
    <col min="14431" max="14431" customWidth="1" width="27.5703125"/>
    <col min="14432" max="14432" customWidth="1" width="27.5703125"/>
    <col min="14433" max="14433" customWidth="1" width="27.5703125"/>
    <col min="14434" max="14434" customWidth="1" width="27.5703125"/>
    <col min="14435" max="14435" customWidth="1" width="27.5703125"/>
    <col min="14436" max="14436" customWidth="1" width="27.5703125"/>
    <col min="14437" max="14437" customWidth="1" width="27.5703125"/>
    <col min="14438" max="14438" customWidth="1" width="27.5703125"/>
    <col min="14439" max="14439" customWidth="1" width="27.5703125"/>
    <col min="14440" max="14440" customWidth="1" width="27.5703125"/>
    <col min="14441" max="14441" customWidth="1" width="27.5703125"/>
    <col min="14442" max="14442" customWidth="1" width="27.5703125"/>
    <col min="14443" max="14443" customWidth="1" width="27.5703125"/>
    <col min="14444" max="14444" customWidth="1" width="27.5703125"/>
    <col min="14445" max="14445" customWidth="1" width="27.5703125"/>
    <col min="14446" max="14446" customWidth="1" width="27.5703125"/>
    <col min="14447" max="14447" customWidth="1" width="27.5703125"/>
    <col min="14448" max="14448" customWidth="1" width="27.5703125"/>
    <col min="14449" max="14449" customWidth="1" width="27.5703125"/>
    <col min="14450" max="14450" customWidth="1" width="27.5703125"/>
    <col min="14451" max="14451" customWidth="1" width="27.5703125"/>
    <col min="14452" max="14452" customWidth="1" width="27.5703125"/>
    <col min="14453" max="14453" customWidth="1" width="27.5703125"/>
    <col min="14454" max="14454" customWidth="1" width="27.5703125"/>
    <col min="14455" max="14455" customWidth="1" width="27.5703125"/>
    <col min="14456" max="14456" customWidth="1" width="27.5703125"/>
    <col min="14457" max="14457" customWidth="1" width="27.5703125"/>
    <col min="14458" max="14458" customWidth="1" width="27.5703125"/>
    <col min="14459" max="14459" customWidth="1" width="27.5703125"/>
    <col min="14460" max="14460" customWidth="1" width="27.5703125"/>
    <col min="14461" max="14461" customWidth="1" width="27.5703125"/>
    <col min="14462" max="14462" customWidth="1" width="27.5703125"/>
    <col min="14463" max="14463" customWidth="1" width="27.5703125"/>
    <col min="14464" max="14464" customWidth="1" width="27.5703125"/>
    <col min="14465" max="14465" customWidth="1" width="27.5703125"/>
    <col min="14466" max="14466" customWidth="1" width="27.5703125"/>
    <col min="14467" max="14467" customWidth="1" width="27.5703125"/>
    <col min="14468" max="14468" customWidth="1" width="27.5703125"/>
    <col min="14469" max="14469" customWidth="1" width="27.5703125"/>
    <col min="14470" max="14470" customWidth="1" width="27.5703125"/>
    <col min="14471" max="14471" customWidth="1" width="27.5703125"/>
    <col min="14472" max="14472" customWidth="1" width="27.5703125"/>
    <col min="14473" max="14473" customWidth="1" width="27.5703125"/>
    <col min="14474" max="14474" customWidth="1" width="27.5703125"/>
    <col min="14475" max="14475" customWidth="1" width="27.5703125"/>
    <col min="14476" max="14476" customWidth="1" width="27.5703125"/>
    <col min="14477" max="14477" customWidth="1" width="27.5703125"/>
    <col min="14478" max="14478" customWidth="1" width="27.5703125"/>
    <col min="14479" max="14479" customWidth="1" width="27.5703125"/>
    <col min="14480" max="14480" customWidth="1" width="27.5703125"/>
    <col min="14481" max="14481" customWidth="1" width="27.5703125"/>
    <col min="14482" max="14482" customWidth="1" width="27.5703125"/>
    <col min="14483" max="14483" customWidth="1" width="27.5703125"/>
    <col min="14484" max="14484" customWidth="1" width="27.5703125"/>
    <col min="14485" max="14485" customWidth="1" width="27.5703125"/>
    <col min="14486" max="14486" customWidth="1" width="27.5703125"/>
    <col min="14487" max="14487" customWidth="1" width="27.5703125"/>
    <col min="14488" max="14488" customWidth="1" width="27.5703125"/>
    <col min="14489" max="14489" customWidth="1" width="27.5703125"/>
    <col min="14490" max="14490" customWidth="1" width="27.5703125"/>
    <col min="14491" max="14491" customWidth="1" width="27.5703125"/>
    <col min="14492" max="14492" customWidth="1" width="27.5703125"/>
    <col min="14493" max="14493" customWidth="1" width="27.5703125"/>
    <col min="14494" max="14494" customWidth="1" width="27.5703125"/>
    <col min="14495" max="14495" customWidth="1" width="27.5703125"/>
    <col min="14496" max="14496" customWidth="1" width="27.5703125"/>
    <col min="14497" max="14497" customWidth="1" width="27.5703125"/>
    <col min="14498" max="14498" customWidth="1" width="27.5703125"/>
    <col min="14499" max="14499" customWidth="1" width="27.5703125"/>
    <col min="14500" max="14500" customWidth="1" width="27.5703125"/>
    <col min="14501" max="14501" customWidth="1" width="27.5703125"/>
    <col min="14502" max="14502" customWidth="1" width="27.5703125"/>
    <col min="14503" max="14503" customWidth="1" width="27.5703125"/>
    <col min="14504" max="14504" customWidth="1" width="27.5703125"/>
    <col min="14505" max="14505" customWidth="1" width="27.5703125"/>
    <col min="14506" max="14506" customWidth="1" width="27.5703125"/>
    <col min="14507" max="14507" customWidth="1" width="27.5703125"/>
    <col min="14508" max="14508" customWidth="1" width="27.5703125"/>
    <col min="14509" max="14509" customWidth="1" width="27.5703125"/>
    <col min="14510" max="14510" customWidth="1" width="27.5703125"/>
    <col min="14511" max="14511" customWidth="1" width="27.5703125"/>
    <col min="14512" max="14512" customWidth="1" width="27.5703125"/>
    <col min="14513" max="14513" customWidth="1" width="27.5703125"/>
    <col min="14514" max="14514" customWidth="1" width="27.5703125"/>
    <col min="14515" max="14515" customWidth="1" width="27.5703125"/>
    <col min="14516" max="14516" customWidth="1" width="27.5703125"/>
    <col min="14517" max="14517" customWidth="1" width="27.5703125"/>
    <col min="14518" max="14518" customWidth="1" width="27.5703125"/>
    <col min="14519" max="14519" customWidth="1" width="27.5703125"/>
    <col min="14520" max="14520" customWidth="1" width="27.5703125"/>
    <col min="14521" max="14521" customWidth="1" width="27.5703125"/>
    <col min="14522" max="14522" customWidth="1" width="27.5703125"/>
    <col min="14523" max="14523" customWidth="1" width="27.5703125"/>
    <col min="14524" max="14524" customWidth="1" width="27.5703125"/>
    <col min="14525" max="14525" customWidth="1" width="27.5703125"/>
    <col min="14526" max="14526" customWidth="1" width="27.5703125"/>
    <col min="14527" max="14527" customWidth="1" width="27.5703125"/>
    <col min="14528" max="14528" customWidth="1" width="27.5703125"/>
    <col min="14529" max="14529" customWidth="1" width="27.5703125"/>
    <col min="14530" max="14530" customWidth="1" width="27.5703125"/>
    <col min="14531" max="14531" customWidth="1" width="27.5703125"/>
    <col min="14532" max="14532" customWidth="1" width="27.5703125"/>
    <col min="14533" max="14533" customWidth="1" width="27.5703125"/>
    <col min="14534" max="14534" customWidth="1" width="27.5703125"/>
    <col min="14535" max="14535" customWidth="1" width="27.5703125"/>
    <col min="14536" max="14536" customWidth="1" width="27.5703125"/>
    <col min="14537" max="14537" customWidth="1" width="27.5703125"/>
    <col min="14538" max="14538" customWidth="1" width="27.5703125"/>
    <col min="14539" max="14539" customWidth="1" width="27.5703125"/>
    <col min="14540" max="14540" customWidth="1" width="27.5703125"/>
    <col min="14541" max="14541" customWidth="1" width="27.5703125"/>
    <col min="14542" max="14542" customWidth="1" width="27.5703125"/>
    <col min="14543" max="14543" customWidth="1" width="27.5703125"/>
    <col min="14544" max="14544" customWidth="1" width="27.5703125"/>
    <col min="14545" max="14545" customWidth="1" width="27.5703125"/>
    <col min="14546" max="14546" customWidth="1" width="27.5703125"/>
    <col min="14547" max="14547" customWidth="1" width="27.5703125"/>
    <col min="14548" max="14548" customWidth="1" width="27.5703125"/>
    <col min="14549" max="14549" customWidth="1" width="27.5703125"/>
    <col min="14550" max="14550" customWidth="1" width="27.5703125"/>
    <col min="14551" max="14551" customWidth="1" width="27.5703125"/>
    <col min="14552" max="14552" customWidth="1" width="27.5703125"/>
    <col min="14553" max="14553" customWidth="1" width="27.5703125"/>
    <col min="14554" max="14554" customWidth="1" width="27.5703125"/>
    <col min="14555" max="14555" customWidth="1" width="27.5703125"/>
    <col min="14556" max="14556" customWidth="1" width="27.5703125"/>
    <col min="14557" max="14557" customWidth="1" width="27.5703125"/>
    <col min="14558" max="14558" customWidth="1" width="27.5703125"/>
    <col min="14559" max="14559" customWidth="1" width="27.5703125"/>
    <col min="14560" max="14560" customWidth="1" width="27.5703125"/>
    <col min="14561" max="14561" customWidth="1" width="27.5703125"/>
    <col min="14562" max="14562" customWidth="1" width="27.5703125"/>
    <col min="14563" max="14563" customWidth="1" width="27.5703125"/>
    <col min="14564" max="14564" customWidth="1" width="27.5703125"/>
    <col min="14565" max="14565" customWidth="1" width="27.5703125"/>
    <col min="14566" max="14566" customWidth="1" width="27.5703125"/>
    <col min="14567" max="14567" customWidth="1" width="27.5703125"/>
    <col min="14568" max="14568" customWidth="1" width="27.5703125"/>
    <col min="14569" max="14569" customWidth="1" width="27.5703125"/>
    <col min="14570" max="14570" customWidth="1" width="27.5703125"/>
    <col min="14571" max="14571" customWidth="1" width="27.5703125"/>
    <col min="14572" max="14572" customWidth="1" width="27.5703125"/>
    <col min="14573" max="14573" customWidth="1" width="27.5703125"/>
    <col min="14574" max="14574" customWidth="1" width="27.5703125"/>
    <col min="14575" max="14575" customWidth="1" width="27.5703125"/>
    <col min="14576" max="14576" customWidth="1" width="27.5703125"/>
    <col min="14577" max="14577" customWidth="1" width="27.5703125"/>
    <col min="14578" max="14578" customWidth="1" width="27.5703125"/>
    <col min="14579" max="14579" customWidth="1" width="27.5703125"/>
    <col min="14580" max="14580" customWidth="1" width="27.5703125"/>
    <col min="14581" max="14581" customWidth="1" width="27.5703125"/>
    <col min="14582" max="14582" customWidth="1" width="27.5703125"/>
    <col min="14583" max="14583" customWidth="1" width="27.5703125"/>
    <col min="14584" max="14584" customWidth="1" width="27.5703125"/>
    <col min="14585" max="14585" customWidth="1" width="27.5703125"/>
    <col min="14586" max="14586" customWidth="1" width="27.5703125"/>
    <col min="14587" max="14587" customWidth="1" width="27.5703125"/>
    <col min="14588" max="14588" customWidth="1" width="27.5703125"/>
    <col min="14589" max="14589" customWidth="1" width="27.5703125"/>
    <col min="14590" max="14590" customWidth="1" width="27.5703125"/>
    <col min="14591" max="14591" customWidth="1" width="27.5703125"/>
    <col min="14592" max="14592" customWidth="1" width="27.5703125"/>
    <col min="14593" max="14593" customWidth="1" width="27.5703125"/>
    <col min="14594" max="14594" customWidth="1" width="27.5703125"/>
    <col min="14595" max="14595" customWidth="1" width="27.5703125"/>
    <col min="14596" max="14596" customWidth="1" width="27.5703125"/>
    <col min="14597" max="14597" customWidth="1" width="27.5703125"/>
    <col min="14598" max="14598" customWidth="1" width="27.5703125"/>
    <col min="14599" max="14599" customWidth="1" width="27.5703125"/>
    <col min="14600" max="14600" customWidth="1" width="27.5703125"/>
    <col min="14601" max="14601" customWidth="1" width="27.5703125"/>
    <col min="14602" max="14602" customWidth="1" width="27.5703125"/>
    <col min="14603" max="14603" customWidth="1" width="27.5703125"/>
    <col min="14604" max="14604" customWidth="1" width="27.5703125"/>
    <col min="14605" max="14605" customWidth="1" width="27.5703125"/>
    <col min="14606" max="14606" customWidth="1" width="27.5703125"/>
    <col min="14607" max="14607" customWidth="1" width="27.5703125"/>
    <col min="14608" max="14608" customWidth="1" width="27.5703125"/>
    <col min="14609" max="14609" customWidth="1" width="27.5703125"/>
    <col min="14610" max="14610" customWidth="1" width="27.5703125"/>
    <col min="14611" max="14611" customWidth="1" width="27.5703125"/>
    <col min="14612" max="14612" customWidth="1" width="27.5703125"/>
    <col min="14613" max="14613" customWidth="1" width="27.5703125"/>
    <col min="14614" max="14614" customWidth="1" width="27.5703125"/>
    <col min="14615" max="14615" customWidth="1" width="27.5703125"/>
    <col min="14616" max="14616" customWidth="1" width="27.5703125"/>
    <col min="14617" max="14617" customWidth="1" width="27.5703125"/>
    <col min="14618" max="14618" customWidth="1" width="27.5703125"/>
    <col min="14619" max="14619" customWidth="1" width="27.5703125"/>
    <col min="14620" max="14620" customWidth="1" width="27.5703125"/>
    <col min="14621" max="14621" customWidth="1" width="27.5703125"/>
    <col min="14622" max="14622" customWidth="1" width="27.5703125"/>
    <col min="14623" max="14623" customWidth="1" width="27.5703125"/>
    <col min="14624" max="14624" customWidth="1" width="27.5703125"/>
    <col min="14625" max="14625" customWidth="1" width="27.5703125"/>
    <col min="14626" max="14626" customWidth="1" width="27.5703125"/>
    <col min="14627" max="14627" customWidth="1" width="27.5703125"/>
    <col min="14628" max="14628" customWidth="1" width="27.5703125"/>
    <col min="14629" max="14629" customWidth="1" width="27.5703125"/>
    <col min="14630" max="14630" customWidth="1" width="27.5703125"/>
    <col min="14631" max="14631" customWidth="1" width="27.5703125"/>
    <col min="14632" max="14632" customWidth="1" width="27.5703125"/>
    <col min="14633" max="14633" customWidth="1" width="27.5703125"/>
    <col min="14634" max="14634" customWidth="1" width="27.5703125"/>
    <col min="14635" max="14635" customWidth="1" width="27.5703125"/>
    <col min="14636" max="14636" customWidth="1" width="27.5703125"/>
    <col min="14637" max="14637" customWidth="1" width="27.5703125"/>
    <col min="14638" max="14638" customWidth="1" width="27.5703125"/>
    <col min="14639" max="14639" customWidth="1" width="27.5703125"/>
    <col min="14640" max="14640" customWidth="1" width="27.5703125"/>
    <col min="14641" max="14641" customWidth="1" width="27.5703125"/>
    <col min="14642" max="14642" customWidth="1" width="27.5703125"/>
    <col min="14643" max="14643" customWidth="1" width="27.5703125"/>
    <col min="14644" max="14644" customWidth="1" width="27.5703125"/>
    <col min="14645" max="14645" customWidth="1" width="27.5703125"/>
    <col min="14646" max="14646" customWidth="1" width="27.5703125"/>
    <col min="14647" max="14647" customWidth="1" width="27.5703125"/>
    <col min="14648" max="14648" customWidth="1" width="27.5703125"/>
    <col min="14649" max="14649" customWidth="1" width="27.5703125"/>
    <col min="14650" max="14650" customWidth="1" width="27.5703125"/>
    <col min="14651" max="14651" customWidth="1" width="27.5703125"/>
    <col min="14652" max="14652" customWidth="1" width="27.5703125"/>
    <col min="14653" max="14653" customWidth="1" width="27.5703125"/>
    <col min="14654" max="14654" customWidth="1" width="27.5703125"/>
    <col min="14655" max="14655" customWidth="1" width="27.5703125"/>
    <col min="14656" max="14656" customWidth="1" width="27.5703125"/>
    <col min="14657" max="14657" customWidth="1" width="27.5703125"/>
    <col min="14658" max="14658" customWidth="1" width="27.5703125"/>
    <col min="14659" max="14659" customWidth="1" width="27.5703125"/>
    <col min="14660" max="14660" customWidth="1" width="27.5703125"/>
    <col min="14661" max="14661" customWidth="1" width="27.5703125"/>
    <col min="14662" max="14662" customWidth="1" width="27.5703125"/>
    <col min="14663" max="14663" customWidth="1" width="27.5703125"/>
    <col min="14664" max="14664" customWidth="1" width="27.5703125"/>
    <col min="14665" max="14665" customWidth="1" width="27.5703125"/>
    <col min="14666" max="14666" customWidth="1" width="27.5703125"/>
    <col min="14667" max="14667" customWidth="1" width="27.5703125"/>
    <col min="14668" max="14668" customWidth="1" width="27.5703125"/>
    <col min="14669" max="14669" customWidth="1" width="27.5703125"/>
    <col min="14670" max="14670" customWidth="1" width="27.5703125"/>
    <col min="14671" max="14671" customWidth="1" width="27.5703125"/>
    <col min="14672" max="14672" customWidth="1" width="27.5703125"/>
    <col min="14673" max="14673" customWidth="1" width="27.5703125"/>
    <col min="14674" max="14674" customWidth="1" width="27.5703125"/>
    <col min="14675" max="14675" customWidth="1" width="27.5703125"/>
    <col min="14676" max="14676" customWidth="1" width="27.5703125"/>
    <col min="14677" max="14677" customWidth="1" width="27.5703125"/>
    <col min="14678" max="14678" customWidth="1" width="27.5703125"/>
    <col min="14679" max="14679" customWidth="1" width="27.5703125"/>
    <col min="14680" max="14680" customWidth="1" width="27.5703125"/>
    <col min="14681" max="14681" customWidth="1" width="27.5703125"/>
    <col min="14682" max="14682" customWidth="1" width="27.5703125"/>
    <col min="14683" max="14683" customWidth="1" width="27.5703125"/>
    <col min="14684" max="14684" customWidth="1" width="27.5703125"/>
    <col min="14685" max="14685" customWidth="1" width="27.5703125"/>
    <col min="14686" max="14686" customWidth="1" width="27.5703125"/>
    <col min="14687" max="14687" customWidth="1" width="27.5703125"/>
    <col min="14688" max="14688" customWidth="1" width="27.5703125"/>
    <col min="14689" max="14689" customWidth="1" width="27.5703125"/>
    <col min="14690" max="14690" customWidth="1" width="27.5703125"/>
    <col min="14691" max="14691" customWidth="1" width="27.5703125"/>
    <col min="14692" max="14692" customWidth="1" width="27.5703125"/>
    <col min="14693" max="14693" customWidth="1" width="27.5703125"/>
    <col min="14694" max="14694" customWidth="1" width="27.5703125"/>
    <col min="14695" max="14695" customWidth="1" width="27.5703125"/>
    <col min="14696" max="14696" customWidth="1" width="27.5703125"/>
    <col min="14697" max="14697" customWidth="1" width="27.5703125"/>
    <col min="14698" max="14698" customWidth="1" width="27.5703125"/>
    <col min="14699" max="14699" customWidth="1" width="27.5703125"/>
    <col min="14700" max="14700" customWidth="1" width="27.5703125"/>
    <col min="14701" max="14701" customWidth="1" width="27.5703125"/>
    <col min="14702" max="14702" customWidth="1" width="27.5703125"/>
    <col min="14703" max="14703" customWidth="1" width="27.5703125"/>
    <col min="14704" max="14704" customWidth="1" width="27.5703125"/>
    <col min="14705" max="14705" customWidth="1" width="27.5703125"/>
    <col min="14706" max="14706" customWidth="1" width="27.5703125"/>
    <col min="14707" max="14707" customWidth="1" width="27.5703125"/>
    <col min="14708" max="14708" customWidth="1" width="27.5703125"/>
    <col min="14709" max="14709" customWidth="1" width="27.5703125"/>
    <col min="14710" max="14710" customWidth="1" width="27.5703125"/>
    <col min="14711" max="14711" customWidth="1" width="27.5703125"/>
    <col min="14712" max="14712" customWidth="1" width="27.5703125"/>
    <col min="14713" max="14713" customWidth="1" width="27.5703125"/>
    <col min="14714" max="14714" customWidth="1" width="27.5703125"/>
    <col min="14715" max="14715" customWidth="1" width="27.5703125"/>
    <col min="14716" max="14716" customWidth="1" width="27.5703125"/>
    <col min="14717" max="14717" customWidth="1" width="27.5703125"/>
    <col min="14718" max="14718" customWidth="1" width="27.5703125"/>
    <col min="14719" max="14719" customWidth="1" width="27.5703125"/>
    <col min="14720" max="14720" customWidth="1" width="27.5703125"/>
    <col min="14721" max="14721" customWidth="1" width="27.5703125"/>
    <col min="14722" max="14722" customWidth="1" width="27.5703125"/>
    <col min="14723" max="14723" customWidth="1" width="27.5703125"/>
    <col min="14724" max="14724" customWidth="1" width="27.5703125"/>
    <col min="14725" max="14725" customWidth="1" width="27.5703125"/>
    <col min="14726" max="14726" customWidth="1" width="27.5703125"/>
    <col min="14727" max="14727" customWidth="1" width="27.5703125"/>
    <col min="14728" max="14728" customWidth="1" width="27.5703125"/>
    <col min="14729" max="14729" customWidth="1" width="27.5703125"/>
    <col min="14730" max="14730" customWidth="1" width="27.5703125"/>
    <col min="14731" max="14731" customWidth="1" width="27.5703125"/>
    <col min="14732" max="14732" customWidth="1" width="27.5703125"/>
    <col min="14733" max="14733" customWidth="1" width="27.5703125"/>
    <col min="14734" max="14734" customWidth="1" width="27.5703125"/>
    <col min="14735" max="14735" customWidth="1" width="27.5703125"/>
    <col min="14736" max="14736" customWidth="1" width="27.5703125"/>
    <col min="14737" max="14737" customWidth="1" width="27.5703125"/>
    <col min="14738" max="14738" customWidth="1" width="27.5703125"/>
    <col min="14739" max="14739" customWidth="1" width="27.5703125"/>
    <col min="14740" max="14740" customWidth="1" width="27.5703125"/>
    <col min="14741" max="14741" customWidth="1" width="27.5703125"/>
    <col min="14742" max="14742" customWidth="1" width="27.5703125"/>
    <col min="14743" max="14743" customWidth="1" width="27.5703125"/>
    <col min="14744" max="14744" customWidth="1" width="27.5703125"/>
    <col min="14745" max="14745" customWidth="1" width="27.5703125"/>
    <col min="14746" max="14746" customWidth="1" width="27.5703125"/>
    <col min="14747" max="14747" customWidth="1" width="27.5703125"/>
    <col min="14748" max="14748" customWidth="1" width="27.5703125"/>
    <col min="14749" max="14749" customWidth="1" width="27.5703125"/>
    <col min="14750" max="14750" customWidth="1" width="27.5703125"/>
    <col min="14751" max="14751" customWidth="1" width="27.5703125"/>
    <col min="14752" max="14752" customWidth="1" width="27.5703125"/>
    <col min="14753" max="14753" customWidth="1" width="27.5703125"/>
    <col min="14754" max="14754" customWidth="1" width="27.5703125"/>
    <col min="14755" max="14755" customWidth="1" width="27.5703125"/>
    <col min="14756" max="14756" customWidth="1" width="27.5703125"/>
    <col min="14757" max="14757" customWidth="1" width="27.5703125"/>
    <col min="14758" max="14758" customWidth="1" width="27.5703125"/>
    <col min="14759" max="14759" customWidth="1" width="27.5703125"/>
    <col min="14760" max="14760" customWidth="1" width="27.5703125"/>
    <col min="14761" max="14761" customWidth="1" width="27.5703125"/>
    <col min="14762" max="14762" customWidth="1" width="27.5703125"/>
    <col min="14763" max="14763" customWidth="1" width="27.5703125"/>
    <col min="14764" max="14764" customWidth="1" width="27.5703125"/>
    <col min="14765" max="14765" customWidth="1" width="27.5703125"/>
    <col min="14766" max="14766" customWidth="1" width="27.5703125"/>
    <col min="14767" max="14767" customWidth="1" width="27.5703125"/>
    <col min="14768" max="14768" customWidth="1" width="27.5703125"/>
    <col min="14769" max="14769" customWidth="1" width="27.5703125"/>
    <col min="14770" max="14770" customWidth="1" width="27.5703125"/>
    <col min="14771" max="14771" customWidth="1" width="27.5703125"/>
    <col min="14772" max="14772" customWidth="1" width="27.5703125"/>
    <col min="14773" max="14773" customWidth="1" width="27.5703125"/>
    <col min="14774" max="14774" customWidth="1" width="27.5703125"/>
    <col min="14775" max="14775" customWidth="1" width="27.5703125"/>
    <col min="14776" max="14776" customWidth="1" width="27.5703125"/>
    <col min="14777" max="14777" customWidth="1" width="27.5703125"/>
    <col min="14778" max="14778" customWidth="1" width="27.5703125"/>
    <col min="14779" max="14779" customWidth="1" width="27.5703125"/>
    <col min="14780" max="14780" customWidth="1" width="27.5703125"/>
    <col min="14781" max="14781" customWidth="1" width="27.5703125"/>
    <col min="14782" max="14782" customWidth="1" width="27.5703125"/>
    <col min="14783" max="14783" customWidth="1" width="27.5703125"/>
    <col min="14784" max="14784" customWidth="1" width="27.5703125"/>
    <col min="14785" max="14785" customWidth="1" width="27.5703125"/>
    <col min="14786" max="14786" customWidth="1" width="27.5703125"/>
    <col min="14787" max="14787" customWidth="1" width="27.5703125"/>
    <col min="14788" max="14788" customWidth="1" width="27.5703125"/>
    <col min="14789" max="14789" customWidth="1" width="27.5703125"/>
    <col min="14790" max="14790" customWidth="1" width="27.5703125"/>
    <col min="14791" max="14791" customWidth="1" width="27.5703125"/>
    <col min="14792" max="14792" customWidth="1" width="27.5703125"/>
    <col min="14793" max="14793" customWidth="1" width="27.5703125"/>
    <col min="14794" max="14794" customWidth="1" width="27.5703125"/>
    <col min="14795" max="14795" customWidth="1" width="27.5703125"/>
    <col min="14796" max="14796" customWidth="1" width="27.5703125"/>
    <col min="14797" max="14797" customWidth="1" width="27.5703125"/>
    <col min="14798" max="14798" customWidth="1" width="27.5703125"/>
    <col min="14799" max="14799" customWidth="1" width="27.5703125"/>
    <col min="14800" max="14800" customWidth="1" width="27.5703125"/>
    <col min="14801" max="14801" customWidth="1" width="27.5703125"/>
    <col min="14802" max="14802" customWidth="1" width="27.5703125"/>
    <col min="14803" max="14803" customWidth="1" width="27.5703125"/>
    <col min="14804" max="14804" customWidth="1" width="27.5703125"/>
    <col min="14805" max="14805" customWidth="1" width="27.5703125"/>
    <col min="14806" max="14806" customWidth="1" width="27.5703125"/>
    <col min="14807" max="14807" customWidth="1" width="27.5703125"/>
    <col min="14808" max="14808" customWidth="1" width="27.5703125"/>
    <col min="14809" max="14809" customWidth="1" width="27.5703125"/>
    <col min="14810" max="14810" customWidth="1" width="27.5703125"/>
    <col min="14811" max="14811" customWidth="1" width="27.5703125"/>
    <col min="14812" max="14812" customWidth="1" width="27.5703125"/>
    <col min="14813" max="14813" customWidth="1" width="27.5703125"/>
    <col min="14814" max="14814" customWidth="1" width="27.5703125"/>
    <col min="14815" max="14815" customWidth="1" width="27.5703125"/>
    <col min="14816" max="14816" customWidth="1" width="27.5703125"/>
    <col min="14817" max="14817" customWidth="1" width="27.5703125"/>
    <col min="14818" max="14818" customWidth="1" width="27.5703125"/>
    <col min="14819" max="14819" customWidth="1" width="27.5703125"/>
    <col min="14820" max="14820" customWidth="1" width="27.5703125"/>
    <col min="14821" max="14821" customWidth="1" width="27.5703125"/>
    <col min="14822" max="14822" customWidth="1" width="27.5703125"/>
    <col min="14823" max="14823" customWidth="1" width="27.5703125"/>
    <col min="14824" max="14824" customWidth="1" width="27.5703125"/>
    <col min="14825" max="14825" customWidth="1" width="27.5703125"/>
    <col min="14826" max="14826" customWidth="1" width="27.5703125"/>
    <col min="14827" max="14827" customWidth="1" width="27.5703125"/>
    <col min="14828" max="14828" customWidth="1" width="27.5703125"/>
    <col min="14829" max="14829" customWidth="1" width="27.5703125"/>
    <col min="14830" max="14830" customWidth="1" width="27.5703125"/>
    <col min="14831" max="14831" customWidth="1" width="27.5703125"/>
    <col min="14832" max="14832" customWidth="1" width="27.5703125"/>
    <col min="14833" max="14833" customWidth="1" width="27.5703125"/>
    <col min="14834" max="14834" customWidth="1" width="27.5703125"/>
    <col min="14835" max="14835" customWidth="1" width="27.5703125"/>
    <col min="14836" max="14836" customWidth="1" width="27.5703125"/>
    <col min="14837" max="14837" customWidth="1" width="27.5703125"/>
    <col min="14838" max="14838" customWidth="1" width="27.5703125"/>
    <col min="14839" max="14839" customWidth="1" width="27.5703125"/>
    <col min="14840" max="14840" customWidth="1" width="27.5703125"/>
    <col min="14841" max="14841" customWidth="1" width="27.5703125"/>
    <col min="14842" max="14842" customWidth="1" width="27.5703125"/>
    <col min="14843" max="14843" customWidth="1" width="27.5703125"/>
    <col min="14844" max="14844" customWidth="1" width="27.5703125"/>
    <col min="14845" max="14845" customWidth="1" width="27.5703125"/>
    <col min="14846" max="14846" customWidth="1" width="27.5703125"/>
    <col min="14847" max="14847" customWidth="1" width="27.5703125"/>
    <col min="14848" max="14848" customWidth="1" width="27.5703125"/>
    <col min="14849" max="14849" customWidth="1" width="27.5703125"/>
    <col min="14850" max="14850" customWidth="1" width="27.5703125"/>
    <col min="14851" max="14851" customWidth="1" width="27.5703125"/>
    <col min="14852" max="14852" customWidth="1" width="27.5703125"/>
    <col min="14853" max="14853" customWidth="1" width="27.5703125"/>
    <col min="14854" max="14854" customWidth="1" width="27.5703125"/>
    <col min="14855" max="14855" customWidth="1" width="27.5703125"/>
    <col min="14856" max="14856" customWidth="1" width="27.5703125"/>
    <col min="14857" max="14857" customWidth="1" width="27.5703125"/>
    <col min="14858" max="14858" customWidth="1" width="27.5703125"/>
    <col min="14859" max="14859" customWidth="1" width="27.5703125"/>
    <col min="14860" max="14860" customWidth="1" width="27.5703125"/>
    <col min="14861" max="14861" customWidth="1" width="27.5703125"/>
    <col min="14862" max="14862" customWidth="1" width="27.5703125"/>
    <col min="14863" max="14863" customWidth="1" width="27.5703125"/>
    <col min="14864" max="14864" customWidth="1" width="27.5703125"/>
    <col min="14865" max="14865" customWidth="1" width="27.5703125"/>
    <col min="14866" max="14866" customWidth="1" width="27.5703125"/>
    <col min="14867" max="14867" customWidth="1" width="27.5703125"/>
    <col min="14868" max="14868" customWidth="1" width="27.5703125"/>
    <col min="14869" max="14869" customWidth="1" width="27.5703125"/>
    <col min="14870" max="14870" customWidth="1" width="27.5703125"/>
    <col min="14871" max="14871" customWidth="1" width="27.5703125"/>
    <col min="14872" max="14872" customWidth="1" width="27.5703125"/>
    <col min="14873" max="14873" customWidth="1" width="27.5703125"/>
    <col min="14874" max="14874" customWidth="1" width="27.5703125"/>
    <col min="14875" max="14875" customWidth="1" width="27.5703125"/>
    <col min="14876" max="14876" customWidth="1" width="27.5703125"/>
    <col min="14877" max="14877" customWidth="1" width="27.5703125"/>
    <col min="14878" max="14878" customWidth="1" width="27.5703125"/>
    <col min="14879" max="14879" customWidth="1" width="27.5703125"/>
    <col min="14880" max="14880" customWidth="1" width="27.5703125"/>
    <col min="14881" max="14881" customWidth="1" width="27.5703125"/>
    <col min="14882" max="14882" customWidth="1" width="27.5703125"/>
    <col min="14883" max="14883" customWidth="1" width="27.5703125"/>
    <col min="14884" max="14884" customWidth="1" width="27.5703125"/>
    <col min="14885" max="14885" customWidth="1" width="27.5703125"/>
    <col min="14886" max="14886" customWidth="1" width="27.5703125"/>
    <col min="14887" max="14887" customWidth="1" width="27.5703125"/>
    <col min="14888" max="14888" customWidth="1" width="27.5703125"/>
    <col min="14889" max="14889" customWidth="1" width="27.5703125"/>
    <col min="14890" max="14890" customWidth="1" width="27.5703125"/>
    <col min="14891" max="14891" customWidth="1" width="27.5703125"/>
    <col min="14892" max="14892" customWidth="1" width="27.5703125"/>
    <col min="14893" max="14893" customWidth="1" width="27.5703125"/>
    <col min="14894" max="14894" customWidth="1" width="27.5703125"/>
    <col min="14895" max="14895" customWidth="1" width="27.5703125"/>
    <col min="14896" max="14896" customWidth="1" width="27.5703125"/>
    <col min="14897" max="14897" customWidth="1" width="27.5703125"/>
    <col min="14898" max="14898" customWidth="1" width="27.5703125"/>
    <col min="14899" max="14899" customWidth="1" width="27.5703125"/>
    <col min="14900" max="14900" customWidth="1" width="27.5703125"/>
    <col min="14901" max="14901" customWidth="1" width="27.5703125"/>
    <col min="14902" max="14902" customWidth="1" width="27.5703125"/>
    <col min="14903" max="14903" customWidth="1" width="27.5703125"/>
    <col min="14904" max="14904" customWidth="1" width="27.5703125"/>
    <col min="14905" max="14905" customWidth="1" width="27.5703125"/>
    <col min="14906" max="14906" customWidth="1" width="27.5703125"/>
    <col min="14907" max="14907" customWidth="1" width="27.5703125"/>
    <col min="14908" max="14908" customWidth="1" width="27.5703125"/>
    <col min="14909" max="14909" customWidth="1" width="27.5703125"/>
    <col min="14910" max="14910" customWidth="1" width="27.5703125"/>
    <col min="14911" max="14911" customWidth="1" width="27.5703125"/>
    <col min="14912" max="14912" customWidth="1" width="27.5703125"/>
    <col min="14913" max="14913" customWidth="1" width="27.5703125"/>
    <col min="14914" max="14914" customWidth="1" width="27.5703125"/>
    <col min="14915" max="14915" customWidth="1" width="27.5703125"/>
    <col min="14916" max="14916" customWidth="1" width="27.5703125"/>
    <col min="14917" max="14917" customWidth="1" width="27.5703125"/>
    <col min="14918" max="14918" customWidth="1" width="27.5703125"/>
    <col min="14919" max="14919" customWidth="1" width="27.5703125"/>
    <col min="14920" max="14920" customWidth="1" width="27.5703125"/>
    <col min="14921" max="14921" customWidth="1" width="27.5703125"/>
    <col min="14922" max="14922" customWidth="1" width="27.5703125"/>
    <col min="14923" max="14923" customWidth="1" width="27.5703125"/>
    <col min="14924" max="14924" customWidth="1" width="27.5703125"/>
    <col min="14925" max="14925" customWidth="1" width="27.5703125"/>
    <col min="14926" max="14926" customWidth="1" width="27.5703125"/>
    <col min="14927" max="14927" customWidth="1" width="27.5703125"/>
    <col min="14928" max="14928" customWidth="1" width="27.5703125"/>
    <col min="14929" max="14929" customWidth="1" width="27.5703125"/>
    <col min="14930" max="14930" customWidth="1" width="27.5703125"/>
    <col min="14931" max="14931" customWidth="1" width="27.5703125"/>
    <col min="14932" max="14932" customWidth="1" width="27.5703125"/>
    <col min="14933" max="14933" customWidth="1" width="27.5703125"/>
    <col min="14934" max="14934" customWidth="1" width="27.5703125"/>
    <col min="14935" max="14935" customWidth="1" width="27.5703125"/>
    <col min="14936" max="14936" customWidth="1" width="27.5703125"/>
    <col min="14937" max="14937" customWidth="1" width="27.5703125"/>
    <col min="14938" max="14938" customWidth="1" width="27.5703125"/>
    <col min="14939" max="14939" customWidth="1" width="27.5703125"/>
    <col min="14940" max="14940" customWidth="1" width="27.5703125"/>
    <col min="14941" max="14941" customWidth="1" width="27.5703125"/>
    <col min="14942" max="14942" customWidth="1" width="27.5703125"/>
    <col min="14943" max="14943" customWidth="1" width="27.5703125"/>
    <col min="14944" max="14944" customWidth="1" width="27.5703125"/>
    <col min="14945" max="14945" customWidth="1" width="27.5703125"/>
    <col min="14946" max="14946" customWidth="1" width="27.5703125"/>
    <col min="14947" max="14947" customWidth="1" width="27.5703125"/>
    <col min="14948" max="14948" customWidth="1" width="27.5703125"/>
    <col min="14949" max="14949" customWidth="1" width="27.5703125"/>
    <col min="14950" max="14950" customWidth="1" width="27.5703125"/>
    <col min="14951" max="14951" customWidth="1" width="27.5703125"/>
    <col min="14952" max="14952" customWidth="1" width="27.5703125"/>
    <col min="14953" max="14953" customWidth="1" width="27.5703125"/>
    <col min="14954" max="14954" customWidth="1" width="27.5703125"/>
    <col min="14955" max="14955" customWidth="1" width="27.5703125"/>
    <col min="14956" max="14956" customWidth="1" width="27.5703125"/>
    <col min="14957" max="14957" customWidth="1" width="27.5703125"/>
    <col min="14958" max="14958" customWidth="1" width="27.5703125"/>
    <col min="14959" max="14959" customWidth="1" width="27.5703125"/>
    <col min="14960" max="14960" customWidth="1" width="27.5703125"/>
    <col min="14961" max="14961" customWidth="1" width="27.5703125"/>
    <col min="14962" max="14962" customWidth="1" width="27.5703125"/>
    <col min="14963" max="14963" customWidth="1" width="27.5703125"/>
    <col min="14964" max="14964" customWidth="1" width="27.5703125"/>
    <col min="14965" max="14965" customWidth="1" width="27.5703125"/>
    <col min="14966" max="14966" customWidth="1" width="27.5703125"/>
    <col min="14967" max="14967" customWidth="1" width="27.5703125"/>
    <col min="14968" max="14968" customWidth="1" width="27.5703125"/>
    <col min="14969" max="14969" customWidth="1" width="27.5703125"/>
    <col min="14970" max="14970" customWidth="1" width="27.5703125"/>
    <col min="14971" max="14971" customWidth="1" width="27.5703125"/>
    <col min="14972" max="14972" customWidth="1" width="27.5703125"/>
    <col min="14973" max="14973" customWidth="1" width="27.5703125"/>
    <col min="14974" max="14974" customWidth="1" width="27.5703125"/>
    <col min="14975" max="14975" customWidth="1" width="27.5703125"/>
    <col min="14976" max="14976" customWidth="1" width="27.5703125"/>
    <col min="14977" max="14977" customWidth="1" width="27.5703125"/>
    <col min="14978" max="14978" customWidth="1" width="27.5703125"/>
    <col min="14979" max="14979" customWidth="1" width="27.5703125"/>
    <col min="14980" max="14980" customWidth="1" width="27.5703125"/>
    <col min="14981" max="14981" customWidth="1" width="27.5703125"/>
    <col min="14982" max="14982" customWidth="1" width="27.5703125"/>
    <col min="14983" max="14983" customWidth="1" width="27.5703125"/>
    <col min="14984" max="14984" customWidth="1" width="27.5703125"/>
    <col min="14985" max="14985" customWidth="1" width="27.5703125"/>
    <col min="14986" max="14986" customWidth="1" width="27.5703125"/>
    <col min="14987" max="14987" customWidth="1" width="27.5703125"/>
    <col min="14988" max="14988" customWidth="1" width="27.5703125"/>
    <col min="14989" max="14989" customWidth="1" width="27.5703125"/>
    <col min="14990" max="14990" customWidth="1" width="27.5703125"/>
    <col min="14991" max="14991" customWidth="1" width="27.5703125"/>
    <col min="14992" max="14992" customWidth="1" width="27.5703125"/>
    <col min="14993" max="14993" customWidth="1" width="27.5703125"/>
    <col min="14994" max="14994" customWidth="1" width="27.5703125"/>
    <col min="14995" max="14995" customWidth="1" width="27.5703125"/>
    <col min="14996" max="14996" customWidth="1" width="27.5703125"/>
    <col min="14997" max="14997" customWidth="1" width="27.5703125"/>
    <col min="14998" max="14998" customWidth="1" width="27.5703125"/>
    <col min="14999" max="14999" customWidth="1" width="27.5703125"/>
    <col min="15000" max="15000" customWidth="1" width="27.5703125"/>
    <col min="15001" max="15001" customWidth="1" width="27.5703125"/>
    <col min="15002" max="15002" customWidth="1" width="27.5703125"/>
    <col min="15003" max="15003" customWidth="1" width="27.5703125"/>
    <col min="15004" max="15004" customWidth="1" width="27.5703125"/>
    <col min="15005" max="15005" customWidth="1" width="27.5703125"/>
    <col min="15006" max="15006" customWidth="1" width="27.5703125"/>
    <col min="15007" max="15007" customWidth="1" width="27.5703125"/>
    <col min="15008" max="15008" customWidth="1" width="27.5703125"/>
    <col min="15009" max="15009" customWidth="1" width="27.5703125"/>
    <col min="15010" max="15010" customWidth="1" width="27.5703125"/>
    <col min="15011" max="15011" customWidth="1" width="27.5703125"/>
    <col min="15012" max="15012" customWidth="1" width="27.5703125"/>
    <col min="15013" max="15013" customWidth="1" width="27.5703125"/>
    <col min="15014" max="15014" customWidth="1" width="27.5703125"/>
    <col min="15015" max="15015" customWidth="1" width="27.5703125"/>
    <col min="15016" max="15016" customWidth="1" width="27.5703125"/>
    <col min="15017" max="15017" customWidth="1" width="27.5703125"/>
    <col min="15018" max="15018" customWidth="1" width="27.5703125"/>
    <col min="15019" max="15019" customWidth="1" width="27.5703125"/>
    <col min="15020" max="15020" customWidth="1" width="27.5703125"/>
    <col min="15021" max="15021" customWidth="1" width="27.5703125"/>
    <col min="15022" max="15022" customWidth="1" width="27.5703125"/>
    <col min="15023" max="15023" customWidth="1" width="27.5703125"/>
    <col min="15024" max="15024" customWidth="1" width="27.5703125"/>
    <col min="15025" max="15025" customWidth="1" width="27.5703125"/>
    <col min="15026" max="15026" customWidth="1" width="27.5703125"/>
    <col min="15027" max="15027" customWidth="1" width="27.5703125"/>
    <col min="15028" max="15028" customWidth="1" width="27.5703125"/>
    <col min="15029" max="15029" customWidth="1" width="27.5703125"/>
    <col min="15030" max="15030" customWidth="1" width="27.5703125"/>
    <col min="15031" max="15031" customWidth="1" width="27.5703125"/>
    <col min="15032" max="15032" customWidth="1" width="27.5703125"/>
    <col min="15033" max="15033" customWidth="1" width="27.5703125"/>
    <col min="15034" max="15034" customWidth="1" width="27.5703125"/>
    <col min="15035" max="15035" customWidth="1" width="27.5703125"/>
    <col min="15036" max="15036" customWidth="1" width="27.5703125"/>
    <col min="15037" max="15037" customWidth="1" width="27.5703125"/>
    <col min="15038" max="15038" customWidth="1" width="27.5703125"/>
    <col min="15039" max="15039" customWidth="1" width="27.5703125"/>
    <col min="15040" max="15040" customWidth="1" width="27.5703125"/>
    <col min="15041" max="15041" customWidth="1" width="27.5703125"/>
    <col min="15042" max="15042" customWidth="1" width="27.5703125"/>
    <col min="15043" max="15043" customWidth="1" width="27.5703125"/>
    <col min="15044" max="15044" customWidth="1" width="27.5703125"/>
    <col min="15045" max="15045" customWidth="1" width="27.5703125"/>
    <col min="15046" max="15046" customWidth="1" width="27.5703125"/>
    <col min="15047" max="15047" customWidth="1" width="27.5703125"/>
    <col min="15048" max="15048" customWidth="1" width="27.5703125"/>
    <col min="15049" max="15049" customWidth="1" width="27.5703125"/>
    <col min="15050" max="15050" customWidth="1" width="27.5703125"/>
    <col min="15051" max="15051" customWidth="1" width="27.5703125"/>
    <col min="15052" max="15052" customWidth="1" width="27.5703125"/>
    <col min="15053" max="15053" customWidth="1" width="27.5703125"/>
    <col min="15054" max="15054" customWidth="1" width="27.5703125"/>
    <col min="15055" max="15055" customWidth="1" width="27.5703125"/>
    <col min="15056" max="15056" customWidth="1" width="27.5703125"/>
    <col min="15057" max="15057" customWidth="1" width="27.5703125"/>
    <col min="15058" max="15058" customWidth="1" width="27.5703125"/>
    <col min="15059" max="15059" customWidth="1" width="27.5703125"/>
    <col min="15060" max="15060" customWidth="1" width="27.5703125"/>
    <col min="15061" max="15061" customWidth="1" width="27.5703125"/>
    <col min="15062" max="15062" customWidth="1" width="27.5703125"/>
    <col min="15063" max="15063" customWidth="1" width="27.5703125"/>
    <col min="15064" max="15064" customWidth="1" width="27.5703125"/>
    <col min="15065" max="15065" customWidth="1" width="27.5703125"/>
    <col min="15066" max="15066" customWidth="1" width="27.5703125"/>
    <col min="15067" max="15067" customWidth="1" width="27.5703125"/>
    <col min="15068" max="15068" customWidth="1" width="27.5703125"/>
    <col min="15069" max="15069" customWidth="1" width="27.5703125"/>
    <col min="15070" max="15070" customWidth="1" width="27.5703125"/>
    <col min="15071" max="15071" customWidth="1" width="27.5703125"/>
    <col min="15072" max="15072" customWidth="1" width="27.5703125"/>
    <col min="15073" max="15073" customWidth="1" width="27.5703125"/>
    <col min="15074" max="15074" customWidth="1" width="27.5703125"/>
    <col min="15075" max="15075" customWidth="1" width="27.5703125"/>
    <col min="15076" max="15076" customWidth="1" width="27.5703125"/>
    <col min="15077" max="15077" customWidth="1" width="27.5703125"/>
    <col min="15078" max="15078" customWidth="1" width="27.5703125"/>
    <col min="15079" max="15079" customWidth="1" width="27.5703125"/>
    <col min="15080" max="15080" customWidth="1" width="27.5703125"/>
    <col min="15081" max="15081" customWidth="1" width="27.5703125"/>
    <col min="15082" max="15082" customWidth="1" width="27.5703125"/>
    <col min="15083" max="15083" customWidth="1" width="27.5703125"/>
    <col min="15084" max="15084" customWidth="1" width="27.5703125"/>
    <col min="15085" max="15085" customWidth="1" width="27.5703125"/>
    <col min="15086" max="15086" customWidth="1" width="27.5703125"/>
    <col min="15087" max="15087" customWidth="1" width="27.5703125"/>
    <col min="15088" max="15088" customWidth="1" width="27.5703125"/>
    <col min="15089" max="15089" customWidth="1" width="27.5703125"/>
    <col min="15090" max="15090" customWidth="1" width="27.5703125"/>
    <col min="15091" max="15091" customWidth="1" width="27.5703125"/>
    <col min="15092" max="15092" customWidth="1" width="27.5703125"/>
    <col min="15093" max="15093" customWidth="1" width="27.5703125"/>
    <col min="15094" max="15094" customWidth="1" width="27.5703125"/>
    <col min="15095" max="15095" customWidth="1" width="27.5703125"/>
    <col min="15096" max="15096" customWidth="1" width="27.5703125"/>
    <col min="15097" max="15097" customWidth="1" width="27.5703125"/>
    <col min="15098" max="15098" customWidth="1" width="27.5703125"/>
    <col min="15099" max="15099" customWidth="1" width="27.5703125"/>
    <col min="15100" max="15100" customWidth="1" width="27.5703125"/>
    <col min="15101" max="15101" customWidth="1" width="27.5703125"/>
    <col min="15102" max="15102" customWidth="1" width="27.5703125"/>
    <col min="15103" max="15103" customWidth="1" width="27.5703125"/>
    <col min="15104" max="15104" customWidth="1" width="27.5703125"/>
    <col min="15105" max="15105" customWidth="1" width="27.5703125"/>
    <col min="15106" max="15106" customWidth="1" width="27.5703125"/>
    <col min="15107" max="15107" customWidth="1" width="27.5703125"/>
    <col min="15108" max="15108" customWidth="1" width="27.5703125"/>
    <col min="15109" max="15109" customWidth="1" width="27.5703125"/>
    <col min="15110" max="15110" customWidth="1" width="27.5703125"/>
    <col min="15111" max="15111" customWidth="1" width="27.5703125"/>
    <col min="15112" max="15112" customWidth="1" width="27.5703125"/>
    <col min="15113" max="15113" customWidth="1" width="27.5703125"/>
    <col min="15114" max="15114" customWidth="1" width="27.5703125"/>
    <col min="15115" max="15115" customWidth="1" width="27.5703125"/>
    <col min="15116" max="15116" customWidth="1" width="27.5703125"/>
    <col min="15117" max="15117" customWidth="1" width="27.5703125"/>
    <col min="15118" max="15118" customWidth="1" width="27.5703125"/>
    <col min="15119" max="15119" customWidth="1" width="27.5703125"/>
    <col min="15120" max="15120" customWidth="1" width="27.5703125"/>
    <col min="15121" max="15121" customWidth="1" width="27.5703125"/>
    <col min="15122" max="15122" customWidth="1" width="27.5703125"/>
    <col min="15123" max="15123" customWidth="1" width="27.5703125"/>
    <col min="15124" max="15124" customWidth="1" width="27.5703125"/>
    <col min="15125" max="15125" customWidth="1" width="27.5703125"/>
    <col min="15126" max="15126" customWidth="1" width="27.5703125"/>
    <col min="15127" max="15127" customWidth="1" width="27.5703125"/>
    <col min="15128" max="15128" customWidth="1" width="27.5703125"/>
    <col min="15129" max="15129" customWidth="1" width="27.5703125"/>
    <col min="15130" max="15130" customWidth="1" width="27.5703125"/>
    <col min="15131" max="15131" customWidth="1" width="27.5703125"/>
    <col min="15132" max="15132" customWidth="1" width="27.5703125"/>
    <col min="15133" max="15133" customWidth="1" width="27.5703125"/>
    <col min="15134" max="15134" customWidth="1" width="27.5703125"/>
    <col min="15135" max="15135" customWidth="1" width="27.5703125"/>
    <col min="15136" max="15136" customWidth="1" width="27.5703125"/>
    <col min="15137" max="15137" customWidth="1" width="27.5703125"/>
    <col min="15138" max="15138" customWidth="1" width="27.5703125"/>
    <col min="15139" max="15139" customWidth="1" width="27.5703125"/>
    <col min="15140" max="15140" customWidth="1" width="27.5703125"/>
    <col min="15141" max="15141" customWidth="1" width="27.5703125"/>
    <col min="15142" max="15142" customWidth="1" width="27.5703125"/>
    <col min="15143" max="15143" customWidth="1" width="27.5703125"/>
    <col min="15144" max="15144" customWidth="1" width="27.5703125"/>
    <col min="15145" max="15145" customWidth="1" width="27.5703125"/>
    <col min="15146" max="15146" customWidth="1" width="27.5703125"/>
    <col min="15147" max="15147" customWidth="1" width="27.5703125"/>
    <col min="15148" max="15148" customWidth="1" width="27.5703125"/>
    <col min="15149" max="15149" customWidth="1" width="27.5703125"/>
    <col min="15150" max="15150" customWidth="1" width="27.5703125"/>
    <col min="15151" max="15151" customWidth="1" width="27.5703125"/>
    <col min="15152" max="15152" customWidth="1" width="27.5703125"/>
    <col min="15153" max="15153" customWidth="1" width="27.5703125"/>
    <col min="15154" max="15154" customWidth="1" width="27.5703125"/>
    <col min="15155" max="15155" customWidth="1" width="27.5703125"/>
    <col min="15156" max="15156" customWidth="1" width="27.5703125"/>
    <col min="15157" max="15157" customWidth="1" width="27.5703125"/>
    <col min="15158" max="15158" customWidth="1" width="27.5703125"/>
    <col min="15159" max="15159" customWidth="1" width="27.5703125"/>
    <col min="15160" max="15160" customWidth="1" width="27.5703125"/>
    <col min="15161" max="15161" customWidth="1" width="27.5703125"/>
    <col min="15162" max="15162" customWidth="1" width="27.5703125"/>
    <col min="15163" max="15163" customWidth="1" width="27.5703125"/>
    <col min="15164" max="15164" customWidth="1" width="27.5703125"/>
    <col min="15165" max="15165" customWidth="1" width="27.5703125"/>
    <col min="15166" max="15166" customWidth="1" width="27.5703125"/>
    <col min="15167" max="15167" customWidth="1" width="27.5703125"/>
    <col min="15168" max="15168" customWidth="1" width="27.5703125"/>
    <col min="15169" max="15169" customWidth="1" width="27.5703125"/>
    <col min="15170" max="15170" customWidth="1" width="27.5703125"/>
    <col min="15171" max="15171" customWidth="1" width="27.5703125"/>
    <col min="15172" max="15172" customWidth="1" width="27.5703125"/>
    <col min="15173" max="15173" customWidth="1" width="27.5703125"/>
    <col min="15174" max="15174" customWidth="1" width="27.5703125"/>
    <col min="15175" max="15175" customWidth="1" width="27.5703125"/>
    <col min="15176" max="15176" customWidth="1" width="27.5703125"/>
    <col min="15177" max="15177" customWidth="1" width="27.5703125"/>
    <col min="15178" max="15178" customWidth="1" width="27.5703125"/>
    <col min="15179" max="15179" customWidth="1" width="27.5703125"/>
    <col min="15180" max="15180" customWidth="1" width="27.5703125"/>
    <col min="15181" max="15181" customWidth="1" width="27.5703125"/>
    <col min="15182" max="15182" customWidth="1" width="27.5703125"/>
    <col min="15183" max="15183" customWidth="1" width="27.5703125"/>
    <col min="15184" max="15184" customWidth="1" width="27.5703125"/>
    <col min="15185" max="15185" customWidth="1" width="27.5703125"/>
    <col min="15186" max="15186" customWidth="1" width="27.5703125"/>
    <col min="15187" max="15187" customWidth="1" width="27.5703125"/>
    <col min="15188" max="15188" customWidth="1" width="27.5703125"/>
    <col min="15189" max="15189" customWidth="1" width="27.5703125"/>
    <col min="15190" max="15190" customWidth="1" width="27.5703125"/>
    <col min="15191" max="15191" customWidth="1" width="27.5703125"/>
    <col min="15192" max="15192" customWidth="1" width="27.5703125"/>
    <col min="15193" max="15193" customWidth="1" width="27.5703125"/>
    <col min="15194" max="15194" customWidth="1" width="27.5703125"/>
    <col min="15195" max="15195" customWidth="1" width="27.5703125"/>
    <col min="15196" max="15196" customWidth="1" width="27.5703125"/>
    <col min="15197" max="15197" customWidth="1" width="27.5703125"/>
    <col min="15198" max="15198" customWidth="1" width="27.5703125"/>
    <col min="15199" max="15199" customWidth="1" width="27.5703125"/>
    <col min="15200" max="15200" customWidth="1" width="27.5703125"/>
    <col min="15201" max="15201" customWidth="1" width="27.5703125"/>
    <col min="15202" max="15202" customWidth="1" width="27.5703125"/>
    <col min="15203" max="15203" customWidth="1" width="27.5703125"/>
    <col min="15204" max="15204" customWidth="1" width="27.5703125"/>
    <col min="15205" max="15205" customWidth="1" width="27.5703125"/>
    <col min="15206" max="15206" customWidth="1" width="27.5703125"/>
    <col min="15207" max="15207" customWidth="1" width="27.5703125"/>
    <col min="15208" max="15208" customWidth="1" width="27.5703125"/>
    <col min="15209" max="15209" customWidth="1" width="27.5703125"/>
    <col min="15210" max="15210" customWidth="1" width="27.5703125"/>
    <col min="15211" max="15211" customWidth="1" width="27.5703125"/>
    <col min="15212" max="15212" customWidth="1" width="27.5703125"/>
    <col min="15213" max="15213" customWidth="1" width="27.5703125"/>
    <col min="15214" max="15214" customWidth="1" width="27.5703125"/>
    <col min="15215" max="15215" customWidth="1" width="27.5703125"/>
    <col min="15216" max="15216" customWidth="1" width="27.5703125"/>
    <col min="15217" max="15217" customWidth="1" width="27.5703125"/>
    <col min="15218" max="15218" customWidth="1" width="27.5703125"/>
    <col min="15219" max="15219" customWidth="1" width="27.5703125"/>
    <col min="15220" max="15220" customWidth="1" width="27.5703125"/>
    <col min="15221" max="15221" customWidth="1" width="27.5703125"/>
    <col min="15222" max="15222" customWidth="1" width="27.5703125"/>
    <col min="15223" max="15223" customWidth="1" width="27.5703125"/>
    <col min="15224" max="15224" customWidth="1" width="27.5703125"/>
    <col min="15225" max="15225" customWidth="1" width="27.5703125"/>
    <col min="15226" max="15226" customWidth="1" width="27.5703125"/>
    <col min="15227" max="15227" customWidth="1" width="27.5703125"/>
    <col min="15228" max="15228" customWidth="1" width="27.5703125"/>
    <col min="15229" max="15229" customWidth="1" width="27.5703125"/>
    <col min="15230" max="15230" customWidth="1" width="27.5703125"/>
    <col min="15231" max="15231" customWidth="1" width="27.5703125"/>
    <col min="15232" max="15232" customWidth="1" width="27.5703125"/>
    <col min="15233" max="15233" customWidth="1" width="27.5703125"/>
    <col min="15234" max="15234" customWidth="1" width="27.5703125"/>
    <col min="15235" max="15235" customWidth="1" width="27.5703125"/>
    <col min="15236" max="15236" customWidth="1" width="27.5703125"/>
    <col min="15237" max="15237" customWidth="1" width="27.5703125"/>
    <col min="15238" max="15238" customWidth="1" width="27.5703125"/>
    <col min="15239" max="15239" customWidth="1" width="27.5703125"/>
    <col min="15240" max="15240" customWidth="1" width="27.5703125"/>
    <col min="15241" max="15241" customWidth="1" width="27.5703125"/>
    <col min="15242" max="15242" customWidth="1" width="27.5703125"/>
    <col min="15243" max="15243" customWidth="1" width="27.5703125"/>
    <col min="15244" max="15244" customWidth="1" width="27.5703125"/>
    <col min="15245" max="15245" customWidth="1" width="27.5703125"/>
    <col min="15246" max="15246" customWidth="1" width="27.5703125"/>
    <col min="15247" max="15247" customWidth="1" width="27.5703125"/>
    <col min="15248" max="15248" customWidth="1" width="27.5703125"/>
    <col min="15249" max="15249" customWidth="1" width="27.5703125"/>
    <col min="15250" max="15250" customWidth="1" width="27.5703125"/>
    <col min="15251" max="15251" customWidth="1" width="27.5703125"/>
    <col min="15252" max="15252" customWidth="1" width="27.5703125"/>
    <col min="15253" max="15253" customWidth="1" width="27.5703125"/>
    <col min="15254" max="15254" customWidth="1" width="27.5703125"/>
    <col min="15255" max="15255" customWidth="1" width="27.5703125"/>
    <col min="15256" max="15256" customWidth="1" width="27.5703125"/>
    <col min="15257" max="15257" customWidth="1" width="27.5703125"/>
    <col min="15258" max="15258" customWidth="1" width="27.5703125"/>
    <col min="15259" max="15259" customWidth="1" width="27.5703125"/>
    <col min="15260" max="15260" customWidth="1" width="27.5703125"/>
    <col min="15261" max="15261" customWidth="1" width="27.5703125"/>
    <col min="15262" max="15262" customWidth="1" width="27.5703125"/>
    <col min="15263" max="15263" customWidth="1" width="27.5703125"/>
    <col min="15264" max="15264" customWidth="1" width="27.5703125"/>
    <col min="15265" max="15265" customWidth="1" width="27.5703125"/>
    <col min="15266" max="15266" customWidth="1" width="27.5703125"/>
    <col min="15267" max="15267" customWidth="1" width="27.5703125"/>
    <col min="15268" max="15268" customWidth="1" width="27.5703125"/>
    <col min="15269" max="15269" customWidth="1" width="27.5703125"/>
    <col min="15270" max="15270" customWidth="1" width="27.5703125"/>
    <col min="15271" max="15271" customWidth="1" width="27.5703125"/>
    <col min="15272" max="15272" customWidth="1" width="27.5703125"/>
    <col min="15273" max="15273" customWidth="1" width="27.5703125"/>
    <col min="15274" max="15274" customWidth="1" width="27.5703125"/>
    <col min="15275" max="15275" customWidth="1" width="27.5703125"/>
    <col min="15276" max="15276" customWidth="1" width="27.5703125"/>
    <col min="15277" max="15277" customWidth="1" width="27.5703125"/>
    <col min="15278" max="15278" customWidth="1" width="27.5703125"/>
    <col min="15279" max="15279" customWidth="1" width="27.5703125"/>
    <col min="15280" max="15280" customWidth="1" width="27.5703125"/>
    <col min="15281" max="15281" customWidth="1" width="27.5703125"/>
    <col min="15282" max="15282" customWidth="1" width="27.5703125"/>
    <col min="15283" max="15283" customWidth="1" width="27.5703125"/>
    <col min="15284" max="15284" customWidth="1" width="27.5703125"/>
    <col min="15285" max="15285" customWidth="1" width="27.5703125"/>
    <col min="15286" max="15286" customWidth="1" width="27.5703125"/>
    <col min="15287" max="15287" customWidth="1" width="27.5703125"/>
    <col min="15288" max="15288" customWidth="1" width="27.5703125"/>
    <col min="15289" max="15289" customWidth="1" width="27.5703125"/>
    <col min="15290" max="15290" customWidth="1" width="27.5703125"/>
    <col min="15291" max="15291" customWidth="1" width="27.5703125"/>
    <col min="15292" max="15292" customWidth="1" width="27.5703125"/>
    <col min="15293" max="15293" customWidth="1" width="27.5703125"/>
    <col min="15294" max="15294" customWidth="1" width="27.5703125"/>
    <col min="15295" max="15295" customWidth="1" width="27.5703125"/>
    <col min="15296" max="15296" customWidth="1" width="27.5703125"/>
    <col min="15297" max="15297" customWidth="1" width="27.5703125"/>
    <col min="15298" max="15298" customWidth="1" width="27.5703125"/>
    <col min="15299" max="15299" customWidth="1" width="27.5703125"/>
    <col min="15300" max="15300" customWidth="1" width="27.5703125"/>
    <col min="15301" max="15301" customWidth="1" width="27.5703125"/>
    <col min="15302" max="15302" customWidth="1" width="27.5703125"/>
    <col min="15303" max="15303" customWidth="1" width="27.5703125"/>
    <col min="15304" max="15304" customWidth="1" width="27.5703125"/>
    <col min="15305" max="15305" customWidth="1" width="27.5703125"/>
    <col min="15306" max="15306" customWidth="1" width="27.5703125"/>
    <col min="15307" max="15307" customWidth="1" width="27.5703125"/>
    <col min="15308" max="15308" customWidth="1" width="27.5703125"/>
    <col min="15309" max="15309" customWidth="1" width="27.5703125"/>
    <col min="15310" max="15310" customWidth="1" width="27.5703125"/>
    <col min="15311" max="15311" customWidth="1" width="27.5703125"/>
    <col min="15312" max="15312" customWidth="1" width="27.5703125"/>
    <col min="15313" max="15313" customWidth="1" width="27.5703125"/>
    <col min="15314" max="15314" customWidth="1" width="27.5703125"/>
    <col min="15315" max="15315" customWidth="1" width="27.5703125"/>
    <col min="15316" max="15316" customWidth="1" width="27.5703125"/>
    <col min="15317" max="15317" customWidth="1" width="27.5703125"/>
    <col min="15318" max="15318" customWidth="1" width="27.5703125"/>
    <col min="15319" max="15319" customWidth="1" width="27.5703125"/>
    <col min="15320" max="15320" customWidth="1" width="27.5703125"/>
    <col min="15321" max="15321" customWidth="1" width="27.5703125"/>
    <col min="15322" max="15322" customWidth="1" width="27.5703125"/>
    <col min="15323" max="15323" customWidth="1" width="27.5703125"/>
    <col min="15324" max="15324" customWidth="1" width="27.5703125"/>
    <col min="15325" max="15325" customWidth="1" width="27.5703125"/>
    <col min="15326" max="15326" customWidth="1" width="27.5703125"/>
    <col min="15327" max="15327" customWidth="1" width="27.5703125"/>
    <col min="15328" max="15328" customWidth="1" width="27.5703125"/>
    <col min="15329" max="15329" customWidth="1" width="27.5703125"/>
    <col min="15330" max="15330" customWidth="1" width="27.5703125"/>
    <col min="15331" max="15331" customWidth="1" width="27.5703125"/>
    <col min="15332" max="15332" customWidth="1" width="27.5703125"/>
    <col min="15333" max="15333" customWidth="1" width="27.5703125"/>
    <col min="15334" max="15334" customWidth="1" width="27.5703125"/>
    <col min="15335" max="15335" customWidth="1" width="27.5703125"/>
    <col min="15336" max="15336" customWidth="1" width="27.5703125"/>
    <col min="15337" max="15337" customWidth="1" width="27.5703125"/>
    <col min="15338" max="15338" customWidth="1" width="27.5703125"/>
    <col min="15339" max="15339" customWidth="1" width="27.5703125"/>
    <col min="15340" max="15340" customWidth="1" width="27.5703125"/>
    <col min="15341" max="15341" customWidth="1" width="27.5703125"/>
    <col min="15342" max="15342" customWidth="1" width="27.5703125"/>
    <col min="15343" max="15343" customWidth="1" width="27.5703125"/>
    <col min="15344" max="15344" customWidth="1" width="27.5703125"/>
    <col min="15345" max="15345" customWidth="1" width="27.5703125"/>
    <col min="15346" max="15346" customWidth="1" width="27.5703125"/>
    <col min="15347" max="15347" customWidth="1" width="27.5703125"/>
    <col min="15348" max="15348" customWidth="1" width="27.5703125"/>
    <col min="15349" max="15349" customWidth="1" width="27.5703125"/>
    <col min="15350" max="15350" customWidth="1" width="27.5703125"/>
    <col min="15351" max="15351" customWidth="1" width="27.5703125"/>
    <col min="15352" max="15352" customWidth="1" width="27.5703125"/>
    <col min="15353" max="15353" customWidth="1" width="27.5703125"/>
    <col min="15354" max="15354" customWidth="1" width="27.5703125"/>
    <col min="15355" max="15355" customWidth="1" width="27.5703125"/>
    <col min="15356" max="15356" customWidth="1" width="27.5703125"/>
    <col min="15357" max="15357" customWidth="1" width="27.5703125"/>
    <col min="15358" max="15358" customWidth="1" width="27.5703125"/>
    <col min="15359" max="15359" customWidth="1" width="27.5703125"/>
    <col min="15360" max="15360" customWidth="1" width="27.5703125"/>
    <col min="15361" max="15361" customWidth="1" width="27.5703125"/>
    <col min="15362" max="15362" customWidth="1" width="27.5703125"/>
    <col min="15363" max="15363" customWidth="1" width="27.5703125"/>
    <col min="15364" max="15364" customWidth="1" width="27.5703125"/>
    <col min="15365" max="15365" customWidth="1" width="27.5703125"/>
    <col min="15366" max="15366" customWidth="1" width="27.5703125"/>
    <col min="15367" max="15367" customWidth="1" width="27.5703125"/>
    <col min="15368" max="15368" customWidth="1" width="27.5703125"/>
    <col min="15369" max="15369" customWidth="1" width="27.5703125"/>
    <col min="15370" max="15370" customWidth="1" width="27.5703125"/>
    <col min="15371" max="15371" customWidth="1" width="27.5703125"/>
    <col min="15372" max="15372" customWidth="1" width="27.5703125"/>
    <col min="15373" max="15373" customWidth="1" width="27.5703125"/>
    <col min="15374" max="15374" customWidth="1" width="27.5703125"/>
    <col min="15375" max="15375" customWidth="1" width="27.5703125"/>
    <col min="15376" max="15376" customWidth="1" width="27.5703125"/>
    <col min="15377" max="15377" customWidth="1" width="27.5703125"/>
    <col min="15378" max="15378" customWidth="1" width="27.5703125"/>
    <col min="15379" max="15379" customWidth="1" width="27.5703125"/>
    <col min="15380" max="15380" customWidth="1" width="27.5703125"/>
    <col min="15381" max="15381" customWidth="1" width="27.5703125"/>
    <col min="15382" max="15382" customWidth="1" width="27.5703125"/>
    <col min="15383" max="15383" customWidth="1" width="27.5703125"/>
    <col min="15384" max="15384" customWidth="1" width="27.5703125"/>
    <col min="15385" max="15385" customWidth="1" width="27.5703125"/>
    <col min="15386" max="15386" customWidth="1" width="27.5703125"/>
    <col min="15387" max="15387" customWidth="1" width="27.5703125"/>
    <col min="15388" max="15388" customWidth="1" width="27.5703125"/>
    <col min="15389" max="15389" customWidth="1" width="27.5703125"/>
    <col min="15390" max="15390" customWidth="1" width="27.5703125"/>
    <col min="15391" max="15391" customWidth="1" width="27.5703125"/>
    <col min="15392" max="15392" customWidth="1" width="27.5703125"/>
    <col min="15393" max="15393" customWidth="1" width="27.5703125"/>
    <col min="15394" max="15394" customWidth="1" width="27.5703125"/>
    <col min="15395" max="15395" customWidth="1" width="27.5703125"/>
    <col min="15396" max="15396" customWidth="1" width="27.5703125"/>
    <col min="15397" max="15397" customWidth="1" width="27.5703125"/>
    <col min="15398" max="15398" customWidth="1" width="27.5703125"/>
    <col min="15399" max="15399" customWidth="1" width="27.5703125"/>
    <col min="15400" max="15400" customWidth="1" width="27.5703125"/>
    <col min="15401" max="15401" customWidth="1" width="27.5703125"/>
    <col min="15402" max="15402" customWidth="1" width="27.5703125"/>
    <col min="15403" max="15403" customWidth="1" width="27.5703125"/>
    <col min="15404" max="15404" customWidth="1" width="27.5703125"/>
    <col min="15405" max="15405" customWidth="1" width="27.5703125"/>
    <col min="15406" max="15406" customWidth="1" width="27.5703125"/>
    <col min="15407" max="15407" customWidth="1" width="27.5703125"/>
    <col min="15408" max="15408" customWidth="1" width="27.5703125"/>
    <col min="15409" max="15409" customWidth="1" width="27.5703125"/>
    <col min="15410" max="15410" customWidth="1" width="27.5703125"/>
    <col min="15411" max="15411" customWidth="1" width="27.5703125"/>
    <col min="15412" max="15412" customWidth="1" width="27.5703125"/>
    <col min="15413" max="15413" customWidth="1" width="27.5703125"/>
    <col min="15414" max="15414" customWidth="1" width="27.5703125"/>
    <col min="15415" max="15415" customWidth="1" width="27.5703125"/>
    <col min="15416" max="15416" customWidth="1" width="27.5703125"/>
    <col min="15417" max="15417" customWidth="1" width="27.5703125"/>
    <col min="15418" max="15418" customWidth="1" width="27.5703125"/>
    <col min="15419" max="15419" customWidth="1" width="27.5703125"/>
    <col min="15420" max="15420" customWidth="1" width="27.5703125"/>
    <col min="15421" max="15421" customWidth="1" width="27.5703125"/>
    <col min="15422" max="15422" customWidth="1" width="27.5703125"/>
    <col min="15423" max="15423" customWidth="1" width="27.5703125"/>
    <col min="15424" max="15424" customWidth="1" width="27.5703125"/>
    <col min="15425" max="15425" customWidth="1" width="27.5703125"/>
    <col min="15426" max="15426" customWidth="1" width="27.5703125"/>
    <col min="15427" max="15427" customWidth="1" width="27.5703125"/>
    <col min="15428" max="15428" customWidth="1" width="27.5703125"/>
    <col min="15429" max="15429" customWidth="1" width="27.5703125"/>
    <col min="15430" max="15430" customWidth="1" width="27.5703125"/>
    <col min="15431" max="15431" customWidth="1" width="27.5703125"/>
    <col min="15432" max="15432" customWidth="1" width="27.5703125"/>
    <col min="15433" max="15433" customWidth="1" width="27.5703125"/>
    <col min="15434" max="15434" customWidth="1" width="27.5703125"/>
    <col min="15435" max="15435" customWidth="1" width="27.5703125"/>
    <col min="15436" max="15436" customWidth="1" width="27.5703125"/>
    <col min="15437" max="15437" customWidth="1" width="27.5703125"/>
    <col min="15438" max="15438" customWidth="1" width="27.5703125"/>
    <col min="15439" max="15439" customWidth="1" width="27.5703125"/>
    <col min="15440" max="15440" customWidth="1" width="27.5703125"/>
    <col min="15441" max="15441" customWidth="1" width="27.5703125"/>
    <col min="15442" max="15442" customWidth="1" width="27.5703125"/>
    <col min="15443" max="15443" customWidth="1" width="27.5703125"/>
    <col min="15444" max="15444" customWidth="1" width="27.5703125"/>
    <col min="15445" max="15445" customWidth="1" width="27.5703125"/>
    <col min="15446" max="15446" customWidth="1" width="27.5703125"/>
    <col min="15447" max="15447" customWidth="1" width="27.5703125"/>
    <col min="15448" max="15448" customWidth="1" width="27.5703125"/>
    <col min="15449" max="15449" customWidth="1" width="27.5703125"/>
    <col min="15450" max="15450" customWidth="1" width="27.5703125"/>
    <col min="15451" max="15451" customWidth="1" width="27.5703125"/>
    <col min="15452" max="15452" customWidth="1" width="27.5703125"/>
    <col min="15453" max="15453" customWidth="1" width="27.5703125"/>
    <col min="15454" max="15454" customWidth="1" width="27.5703125"/>
    <col min="15455" max="15455" customWidth="1" width="27.5703125"/>
    <col min="15456" max="15456" customWidth="1" width="27.5703125"/>
    <col min="15457" max="15457" customWidth="1" width="27.5703125"/>
    <col min="15458" max="15458" customWidth="1" width="27.5703125"/>
    <col min="15459" max="15459" customWidth="1" width="27.5703125"/>
    <col min="15460" max="15460" customWidth="1" width="27.5703125"/>
    <col min="15461" max="15461" customWidth="1" width="27.5703125"/>
    <col min="15462" max="15462" customWidth="1" width="27.5703125"/>
    <col min="15463" max="15463" customWidth="1" width="27.5703125"/>
    <col min="15464" max="15464" customWidth="1" width="27.5703125"/>
    <col min="15465" max="15465" customWidth="1" width="27.5703125"/>
    <col min="15466" max="15466" customWidth="1" width="27.5703125"/>
    <col min="15467" max="15467" customWidth="1" width="27.5703125"/>
    <col min="15468" max="15468" customWidth="1" width="27.5703125"/>
    <col min="15469" max="15469" customWidth="1" width="27.5703125"/>
    <col min="15470" max="15470" customWidth="1" width="27.5703125"/>
    <col min="15471" max="15471" customWidth="1" width="27.5703125"/>
    <col min="15472" max="15472" customWidth="1" width="27.5703125"/>
    <col min="15473" max="15473" customWidth="1" width="27.5703125"/>
    <col min="15474" max="15474" customWidth="1" width="27.5703125"/>
    <col min="15475" max="15475" customWidth="1" width="27.5703125"/>
    <col min="15476" max="15476" customWidth="1" width="27.5703125"/>
    <col min="15477" max="15477" customWidth="1" width="27.5703125"/>
    <col min="15478" max="15478" customWidth="1" width="27.5703125"/>
    <col min="15479" max="15479" customWidth="1" width="27.5703125"/>
    <col min="15480" max="15480" customWidth="1" width="27.5703125"/>
    <col min="15481" max="15481" customWidth="1" width="27.5703125"/>
    <col min="15482" max="15482" customWidth="1" width="27.5703125"/>
    <col min="15483" max="15483" customWidth="1" width="27.5703125"/>
    <col min="15484" max="15484" customWidth="1" width="27.5703125"/>
    <col min="15485" max="15485" customWidth="1" width="27.5703125"/>
    <col min="15486" max="15486" customWidth="1" width="27.5703125"/>
    <col min="15487" max="15487" customWidth="1" width="27.5703125"/>
    <col min="15488" max="15488" customWidth="1" width="27.5703125"/>
    <col min="15489" max="15489" customWidth="1" width="27.5703125"/>
    <col min="15490" max="15490" customWidth="1" width="27.5703125"/>
    <col min="15491" max="15491" customWidth="1" width="27.5703125"/>
    <col min="15492" max="15492" customWidth="1" width="27.5703125"/>
    <col min="15493" max="15493" customWidth="1" width="27.5703125"/>
    <col min="15494" max="15494" customWidth="1" width="27.5703125"/>
    <col min="15495" max="15495" customWidth="1" width="27.5703125"/>
    <col min="15496" max="15496" customWidth="1" width="27.5703125"/>
    <col min="15497" max="15497" customWidth="1" width="27.5703125"/>
    <col min="15498" max="15498" customWidth="1" width="27.5703125"/>
    <col min="15499" max="15499" customWidth="1" width="27.5703125"/>
    <col min="15500" max="15500" customWidth="1" width="27.5703125"/>
    <col min="15501" max="15501" customWidth="1" width="27.5703125"/>
    <col min="15502" max="15502" customWidth="1" width="27.5703125"/>
    <col min="15503" max="15503" customWidth="1" width="27.5703125"/>
    <col min="15504" max="15504" customWidth="1" width="27.5703125"/>
    <col min="15505" max="15505" customWidth="1" width="27.5703125"/>
    <col min="15506" max="15506" customWidth="1" width="27.5703125"/>
    <col min="15507" max="15507" customWidth="1" width="27.5703125"/>
    <col min="15508" max="15508" customWidth="1" width="27.5703125"/>
    <col min="15509" max="15509" customWidth="1" width="27.5703125"/>
    <col min="15510" max="15510" customWidth="1" width="27.5703125"/>
    <col min="15511" max="15511" customWidth="1" width="27.5703125"/>
    <col min="15512" max="15512" customWidth="1" width="27.5703125"/>
    <col min="15513" max="15513" customWidth="1" width="27.5703125"/>
    <col min="15514" max="15514" customWidth="1" width="27.5703125"/>
    <col min="15515" max="15515" customWidth="1" width="27.5703125"/>
    <col min="15516" max="15516" customWidth="1" width="27.5703125"/>
    <col min="15517" max="15517" customWidth="1" width="27.5703125"/>
    <col min="15518" max="15518" customWidth="1" width="27.5703125"/>
    <col min="15519" max="15519" customWidth="1" width="27.5703125"/>
    <col min="15520" max="15520" customWidth="1" width="27.5703125"/>
    <col min="15521" max="15521" customWidth="1" width="27.5703125"/>
    <col min="15522" max="15522" customWidth="1" width="27.5703125"/>
    <col min="15523" max="15523" customWidth="1" width="27.5703125"/>
    <col min="15524" max="15524" customWidth="1" width="27.5703125"/>
    <col min="15525" max="15525" customWidth="1" width="27.5703125"/>
    <col min="15526" max="15526" customWidth="1" width="27.5703125"/>
    <col min="15527" max="15527" customWidth="1" width="27.5703125"/>
    <col min="15528" max="15528" customWidth="1" width="27.5703125"/>
    <col min="15529" max="15529" customWidth="1" width="27.5703125"/>
    <col min="15530" max="15530" customWidth="1" width="27.5703125"/>
    <col min="15531" max="15531" customWidth="1" width="27.5703125"/>
    <col min="15532" max="15532" customWidth="1" width="27.5703125"/>
    <col min="15533" max="15533" customWidth="1" width="27.5703125"/>
    <col min="15534" max="15534" customWidth="1" width="27.5703125"/>
    <col min="15535" max="15535" customWidth="1" width="27.5703125"/>
    <col min="15536" max="15536" customWidth="1" width="27.5703125"/>
    <col min="15537" max="15537" customWidth="1" width="27.5703125"/>
    <col min="15538" max="15538" customWidth="1" width="27.5703125"/>
    <col min="15539" max="15539" customWidth="1" width="27.5703125"/>
    <col min="15540" max="15540" customWidth="1" width="27.5703125"/>
    <col min="15541" max="15541" customWidth="1" width="27.5703125"/>
    <col min="15542" max="15542" customWidth="1" width="27.5703125"/>
    <col min="15543" max="15543" customWidth="1" width="27.5703125"/>
    <col min="15544" max="15544" customWidth="1" width="27.5703125"/>
    <col min="15545" max="15545" customWidth="1" width="27.5703125"/>
    <col min="15546" max="15546" customWidth="1" width="27.5703125"/>
    <col min="15547" max="15547" customWidth="1" width="27.5703125"/>
    <col min="15548" max="15548" customWidth="1" width="27.5703125"/>
    <col min="15549" max="15549" customWidth="1" width="27.5703125"/>
    <col min="15550" max="15550" customWidth="1" width="27.5703125"/>
    <col min="15551" max="15551" customWidth="1" width="27.5703125"/>
    <col min="15552" max="15552" customWidth="1" width="27.5703125"/>
    <col min="15553" max="15553" customWidth="1" width="27.5703125"/>
    <col min="15554" max="15554" customWidth="1" width="27.5703125"/>
    <col min="15555" max="15555" customWidth="1" width="27.5703125"/>
    <col min="15556" max="15556" customWidth="1" width="27.5703125"/>
    <col min="15557" max="15557" customWidth="1" width="27.5703125"/>
    <col min="15558" max="15558" customWidth="1" width="27.5703125"/>
    <col min="15559" max="15559" customWidth="1" width="27.5703125"/>
    <col min="15560" max="15560" customWidth="1" width="27.5703125"/>
    <col min="15561" max="15561" customWidth="1" width="27.5703125"/>
    <col min="15562" max="15562" customWidth="1" width="27.5703125"/>
    <col min="15563" max="15563" customWidth="1" width="27.5703125"/>
    <col min="15564" max="15564" customWidth="1" width="27.5703125"/>
    <col min="15565" max="15565" customWidth="1" width="27.5703125"/>
    <col min="15566" max="15566" customWidth="1" width="27.5703125"/>
    <col min="15567" max="15567" customWidth="1" width="27.5703125"/>
    <col min="15568" max="15568" customWidth="1" width="27.5703125"/>
    <col min="15569" max="15569" customWidth="1" width="27.5703125"/>
    <col min="15570" max="15570" customWidth="1" width="27.5703125"/>
    <col min="15571" max="15571" customWidth="1" width="27.5703125"/>
    <col min="15572" max="15572" customWidth="1" width="27.5703125"/>
    <col min="15573" max="15573" customWidth="1" width="27.5703125"/>
    <col min="15574" max="15574" customWidth="1" width="27.5703125"/>
    <col min="15575" max="15575" customWidth="1" width="27.5703125"/>
    <col min="15576" max="15576" customWidth="1" width="27.5703125"/>
    <col min="15577" max="15577" customWidth="1" width="27.5703125"/>
    <col min="15578" max="15578" customWidth="1" width="27.5703125"/>
    <col min="15579" max="15579" customWidth="1" width="27.5703125"/>
    <col min="15580" max="15580" customWidth="1" width="27.5703125"/>
    <col min="15581" max="15581" customWidth="1" width="27.5703125"/>
    <col min="15582" max="15582" customWidth="1" width="27.5703125"/>
    <col min="15583" max="15583" customWidth="1" width="27.5703125"/>
    <col min="15584" max="15584" customWidth="1" width="27.5703125"/>
    <col min="15585" max="15585" customWidth="1" width="27.5703125"/>
    <col min="15586" max="15586" customWidth="1" width="27.5703125"/>
    <col min="15587" max="15587" customWidth="1" width="27.5703125"/>
    <col min="15588" max="15588" customWidth="1" width="27.5703125"/>
    <col min="15589" max="15589" customWidth="1" width="27.5703125"/>
    <col min="15590" max="15590" customWidth="1" width="27.5703125"/>
    <col min="15591" max="15591" customWidth="1" width="27.5703125"/>
    <col min="15592" max="15592" customWidth="1" width="27.5703125"/>
    <col min="15593" max="15593" customWidth="1" width="27.5703125"/>
    <col min="15594" max="15594" customWidth="1" width="27.5703125"/>
    <col min="15595" max="15595" customWidth="1" width="27.5703125"/>
    <col min="15596" max="15596" customWidth="1" width="27.5703125"/>
    <col min="15597" max="15597" customWidth="1" width="27.5703125"/>
    <col min="15598" max="15598" customWidth="1" width="27.5703125"/>
    <col min="15599" max="15599" customWidth="1" width="27.5703125"/>
    <col min="15600" max="15600" customWidth="1" width="27.5703125"/>
    <col min="15601" max="15601" customWidth="1" width="27.5703125"/>
    <col min="15602" max="15602" customWidth="1" width="27.5703125"/>
    <col min="15603" max="15603" customWidth="1" width="27.5703125"/>
    <col min="15604" max="15604" customWidth="1" width="27.5703125"/>
    <col min="15605" max="15605" customWidth="1" width="27.5703125"/>
    <col min="15606" max="15606" customWidth="1" width="27.5703125"/>
    <col min="15607" max="15607" customWidth="1" width="27.5703125"/>
    <col min="15608" max="15608" customWidth="1" width="27.5703125"/>
    <col min="15609" max="15609" customWidth="1" width="27.5703125"/>
    <col min="15610" max="15610" customWidth="1" width="27.5703125"/>
    <col min="15611" max="15611" customWidth="1" width="27.5703125"/>
    <col min="15612" max="15612" customWidth="1" width="27.5703125"/>
    <col min="15613" max="15613" customWidth="1" width="27.5703125"/>
    <col min="15614" max="15614" customWidth="1" width="27.5703125"/>
    <col min="15615" max="15615" customWidth="1" width="27.5703125"/>
    <col min="15616" max="15616" customWidth="1" width="27.5703125"/>
    <col min="15617" max="15617" customWidth="1" width="27.5703125"/>
    <col min="15618" max="15618" customWidth="1" width="27.5703125"/>
    <col min="15619" max="15619" customWidth="1" width="27.5703125"/>
    <col min="15620" max="15620" customWidth="1" width="27.5703125"/>
    <col min="15621" max="15621" customWidth="1" width="27.5703125"/>
    <col min="15622" max="15622" customWidth="1" width="27.5703125"/>
    <col min="15623" max="15623" customWidth="1" width="27.5703125"/>
    <col min="15624" max="15624" customWidth="1" width="27.5703125"/>
    <col min="15625" max="15625" customWidth="1" width="27.5703125"/>
    <col min="15626" max="15626" customWidth="1" width="27.5703125"/>
    <col min="15627" max="15627" customWidth="1" width="27.5703125"/>
    <col min="15628" max="15628" customWidth="1" width="27.5703125"/>
    <col min="15629" max="15629" customWidth="1" width="27.5703125"/>
    <col min="15630" max="15630" customWidth="1" width="27.5703125"/>
    <col min="15631" max="15631" customWidth="1" width="27.5703125"/>
    <col min="15632" max="15632" customWidth="1" width="27.5703125"/>
    <col min="15633" max="15633" customWidth="1" width="27.5703125"/>
    <col min="15634" max="15634" customWidth="1" width="27.5703125"/>
    <col min="15635" max="15635" customWidth="1" width="27.5703125"/>
    <col min="15636" max="15636" customWidth="1" width="27.5703125"/>
    <col min="15637" max="15637" customWidth="1" width="27.5703125"/>
    <col min="15638" max="15638" customWidth="1" width="27.5703125"/>
    <col min="15639" max="15639" customWidth="1" width="27.5703125"/>
    <col min="15640" max="15640" customWidth="1" width="27.5703125"/>
    <col min="15641" max="15641" customWidth="1" width="27.5703125"/>
    <col min="15642" max="15642" customWidth="1" width="27.5703125"/>
    <col min="15643" max="15643" customWidth="1" width="27.5703125"/>
    <col min="15644" max="15644" customWidth="1" width="27.5703125"/>
    <col min="15645" max="15645" customWidth="1" width="27.5703125"/>
    <col min="15646" max="15646" customWidth="1" width="27.5703125"/>
    <col min="15647" max="15647" customWidth="1" width="27.5703125"/>
    <col min="15648" max="15648" customWidth="1" width="27.5703125"/>
    <col min="15649" max="15649" customWidth="1" width="27.5703125"/>
    <col min="15650" max="15650" customWidth="1" width="27.5703125"/>
    <col min="15651" max="15651" customWidth="1" width="27.5703125"/>
    <col min="15652" max="15652" customWidth="1" width="27.5703125"/>
    <col min="15653" max="15653" customWidth="1" width="27.5703125"/>
    <col min="15654" max="15654" customWidth="1" width="27.5703125"/>
    <col min="15655" max="15655" customWidth="1" width="27.5703125"/>
    <col min="15656" max="15656" customWidth="1" width="27.5703125"/>
    <col min="15657" max="15657" customWidth="1" width="27.5703125"/>
    <col min="15658" max="15658" customWidth="1" width="27.5703125"/>
    <col min="15659" max="15659" customWidth="1" width="27.5703125"/>
    <col min="15660" max="15660" customWidth="1" width="27.5703125"/>
    <col min="15661" max="15661" customWidth="1" width="27.5703125"/>
    <col min="15662" max="15662" customWidth="1" width="27.5703125"/>
    <col min="15663" max="15663" customWidth="1" width="27.5703125"/>
    <col min="15664" max="15664" customWidth="1" width="27.5703125"/>
    <col min="15665" max="15665" customWidth="1" width="27.5703125"/>
    <col min="15666" max="15666" customWidth="1" width="27.5703125"/>
    <col min="15667" max="15667" customWidth="1" width="27.5703125"/>
    <col min="15668" max="15668" customWidth="1" width="27.5703125"/>
    <col min="15669" max="15669" customWidth="1" width="27.5703125"/>
    <col min="15670" max="15670" customWidth="1" width="27.5703125"/>
    <col min="15671" max="15671" customWidth="1" width="27.5703125"/>
    <col min="15672" max="15672" customWidth="1" width="27.5703125"/>
    <col min="15673" max="15673" customWidth="1" width="27.5703125"/>
    <col min="15674" max="15674" customWidth="1" width="27.5703125"/>
    <col min="15675" max="15675" customWidth="1" width="27.5703125"/>
    <col min="15676" max="15676" customWidth="1" width="27.5703125"/>
    <col min="15677" max="15677" customWidth="1" width="27.5703125"/>
    <col min="15678" max="15678" customWidth="1" width="27.5703125"/>
    <col min="15679" max="15679" customWidth="1" width="27.5703125"/>
    <col min="15680" max="15680" customWidth="1" width="27.5703125"/>
    <col min="15681" max="15681" customWidth="1" width="27.5703125"/>
    <col min="15682" max="15682" customWidth="1" width="27.5703125"/>
    <col min="15683" max="15683" customWidth="1" width="27.5703125"/>
    <col min="15684" max="15684" customWidth="1" width="27.5703125"/>
    <col min="15685" max="15685" customWidth="1" width="27.5703125"/>
    <col min="15686" max="15686" customWidth="1" width="27.5703125"/>
    <col min="15687" max="15687" customWidth="1" width="27.5703125"/>
    <col min="15688" max="15688" customWidth="1" width="27.5703125"/>
    <col min="15689" max="15689" customWidth="1" width="27.5703125"/>
    <col min="15690" max="15690" customWidth="1" width="27.5703125"/>
    <col min="15691" max="15691" customWidth="1" width="27.5703125"/>
    <col min="15692" max="15692" customWidth="1" width="27.5703125"/>
    <col min="15693" max="15693" customWidth="1" width="27.5703125"/>
    <col min="15694" max="15694" customWidth="1" width="27.5703125"/>
    <col min="15695" max="15695" customWidth="1" width="27.5703125"/>
    <col min="15696" max="15696" customWidth="1" width="27.5703125"/>
    <col min="15697" max="15697" customWidth="1" width="27.5703125"/>
    <col min="15698" max="15698" customWidth="1" width="27.5703125"/>
    <col min="15699" max="15699" customWidth="1" width="27.5703125"/>
    <col min="15700" max="15700" customWidth="1" width="27.5703125"/>
    <col min="15701" max="15701" customWidth="1" width="27.5703125"/>
    <col min="15702" max="15702" customWidth="1" width="27.5703125"/>
    <col min="15703" max="15703" customWidth="1" width="27.5703125"/>
    <col min="15704" max="15704" customWidth="1" width="27.5703125"/>
    <col min="15705" max="15705" customWidth="1" width="27.5703125"/>
    <col min="15706" max="15706" customWidth="1" width="27.5703125"/>
    <col min="15707" max="15707" customWidth="1" width="27.5703125"/>
    <col min="15708" max="15708" customWidth="1" width="27.5703125"/>
    <col min="15709" max="15709" customWidth="1" width="27.5703125"/>
    <col min="15710" max="15710" customWidth="1" width="27.5703125"/>
    <col min="15711" max="15711" customWidth="1" width="27.5703125"/>
    <col min="15712" max="15712" customWidth="1" width="27.5703125"/>
    <col min="15713" max="15713" customWidth="1" width="27.5703125"/>
    <col min="15714" max="15714" customWidth="1" width="27.5703125"/>
    <col min="15715" max="15715" customWidth="1" width="27.5703125"/>
    <col min="15716" max="15716" customWidth="1" width="27.5703125"/>
    <col min="15717" max="15717" customWidth="1" width="27.5703125"/>
    <col min="15718" max="15718" customWidth="1" width="27.5703125"/>
    <col min="15719" max="15719" customWidth="1" width="27.5703125"/>
    <col min="15720" max="15720" customWidth="1" width="27.5703125"/>
    <col min="15721" max="15721" customWidth="1" width="27.5703125"/>
    <col min="15722" max="15722" customWidth="1" width="27.5703125"/>
    <col min="15723" max="15723" customWidth="1" width="27.5703125"/>
    <col min="15724" max="15724" customWidth="1" width="27.5703125"/>
    <col min="15725" max="15725" customWidth="1" width="27.5703125"/>
    <col min="15726" max="15726" customWidth="1" width="27.5703125"/>
    <col min="15727" max="15727" customWidth="1" width="27.5703125"/>
    <col min="15728" max="15728" customWidth="1" width="27.5703125"/>
    <col min="15729" max="15729" customWidth="1" width="27.5703125"/>
    <col min="15730" max="15730" customWidth="1" width="27.5703125"/>
    <col min="15731" max="15731" customWidth="1" width="27.5703125"/>
    <col min="15732" max="15732" customWidth="1" width="27.5703125"/>
    <col min="15733" max="15733" customWidth="1" width="27.5703125"/>
    <col min="15734" max="15734" customWidth="1" width="27.5703125"/>
    <col min="15735" max="15735" customWidth="1" width="27.5703125"/>
    <col min="15736" max="15736" customWidth="1" width="27.5703125"/>
    <col min="15737" max="15737" customWidth="1" width="27.5703125"/>
    <col min="15738" max="15738" customWidth="1" width="27.5703125"/>
    <col min="15739" max="15739" customWidth="1" width="27.5703125"/>
    <col min="15740" max="15740" customWidth="1" width="27.5703125"/>
    <col min="15741" max="15741" customWidth="1" width="27.5703125"/>
    <col min="15742" max="15742" customWidth="1" width="27.5703125"/>
    <col min="15743" max="15743" customWidth="1" width="27.5703125"/>
    <col min="15744" max="15744" customWidth="1" width="27.5703125"/>
    <col min="15745" max="15745" customWidth="1" width="27.5703125"/>
    <col min="15746" max="15746" customWidth="1" width="27.5703125"/>
    <col min="15747" max="15747" customWidth="1" width="27.5703125"/>
    <col min="15748" max="15748" customWidth="1" width="27.5703125"/>
    <col min="15749" max="15749" customWidth="1" width="27.5703125"/>
    <col min="15750" max="15750" customWidth="1" width="27.5703125"/>
    <col min="15751" max="15751" customWidth="1" width="27.5703125"/>
    <col min="15752" max="15752" customWidth="1" width="27.5703125"/>
    <col min="15753" max="15753" customWidth="1" width="27.5703125"/>
    <col min="15754" max="15754" customWidth="1" width="27.5703125"/>
    <col min="15755" max="15755" customWidth="1" width="27.5703125"/>
    <col min="15756" max="15756" customWidth="1" width="27.5703125"/>
    <col min="15757" max="15757" customWidth="1" width="27.5703125"/>
    <col min="15758" max="15758" customWidth="1" width="27.5703125"/>
    <col min="15759" max="15759" customWidth="1" width="27.5703125"/>
    <col min="15760" max="15760" customWidth="1" width="27.5703125"/>
    <col min="15761" max="15761" customWidth="1" width="27.5703125"/>
    <col min="15762" max="15762" customWidth="1" width="27.5703125"/>
    <col min="15763" max="15763" customWidth="1" width="27.5703125"/>
    <col min="15764" max="15764" customWidth="1" width="27.5703125"/>
    <col min="15765" max="15765" customWidth="1" width="27.5703125"/>
    <col min="15766" max="15766" customWidth="1" width="27.5703125"/>
    <col min="15767" max="15767" customWidth="1" width="27.5703125"/>
    <col min="15768" max="15768" customWidth="1" width="27.5703125"/>
    <col min="15769" max="15769" customWidth="1" width="27.5703125"/>
    <col min="15770" max="15770" customWidth="1" width="27.5703125"/>
    <col min="15771" max="15771" customWidth="1" width="27.5703125"/>
    <col min="15772" max="15772" customWidth="1" width="27.5703125"/>
    <col min="15773" max="15773" customWidth="1" width="27.5703125"/>
    <col min="15774" max="15774" customWidth="1" width="27.5703125"/>
    <col min="15775" max="15775" customWidth="1" width="27.5703125"/>
    <col min="15776" max="15776" customWidth="1" width="27.5703125"/>
    <col min="15777" max="15777" customWidth="1" width="27.5703125"/>
    <col min="15778" max="15778" customWidth="1" width="27.5703125"/>
    <col min="15779" max="15779" customWidth="1" width="27.5703125"/>
    <col min="15780" max="15780" customWidth="1" width="27.5703125"/>
    <col min="15781" max="15781" customWidth="1" width="27.5703125"/>
    <col min="15782" max="15782" customWidth="1" width="27.5703125"/>
    <col min="15783" max="15783" customWidth="1" width="27.5703125"/>
    <col min="15784" max="15784" customWidth="1" width="27.5703125"/>
    <col min="15785" max="15785" customWidth="1" width="27.5703125"/>
    <col min="15786" max="15786" customWidth="1" width="27.5703125"/>
    <col min="15787" max="15787" customWidth="1" width="27.5703125"/>
    <col min="15788" max="15788" customWidth="1" width="27.5703125"/>
    <col min="15789" max="15789" customWidth="1" width="27.5703125"/>
    <col min="15790" max="15790" customWidth="1" width="27.5703125"/>
    <col min="15791" max="15791" customWidth="1" width="27.5703125"/>
    <col min="15792" max="15792" customWidth="1" width="27.5703125"/>
    <col min="15793" max="15793" customWidth="1" width="27.5703125"/>
    <col min="15794" max="15794" customWidth="1" width="27.5703125"/>
    <col min="15795" max="15795" customWidth="1" width="27.5703125"/>
    <col min="15796" max="15796" customWidth="1" width="27.5703125"/>
    <col min="15797" max="15797" customWidth="1" width="27.5703125"/>
    <col min="15798" max="15798" customWidth="1" width="27.5703125"/>
    <col min="15799" max="15799" customWidth="1" width="27.5703125"/>
    <col min="15800" max="15800" customWidth="1" width="27.5703125"/>
    <col min="15801" max="15801" customWidth="1" width="27.5703125"/>
    <col min="15802" max="15802" customWidth="1" width="27.5703125"/>
    <col min="15803" max="15803" customWidth="1" width="27.5703125"/>
    <col min="15804" max="15804" customWidth="1" width="27.5703125"/>
    <col min="15805" max="15805" customWidth="1" width="27.5703125"/>
    <col min="15806" max="15806" customWidth="1" width="27.5703125"/>
    <col min="15807" max="15807" customWidth="1" width="27.5703125"/>
    <col min="15808" max="15808" customWidth="1" width="27.5703125"/>
    <col min="15809" max="15809" customWidth="1" width="27.5703125"/>
    <col min="15810" max="15810" customWidth="1" width="27.5703125"/>
    <col min="15811" max="15811" customWidth="1" width="27.5703125"/>
    <col min="15812" max="15812" customWidth="1" width="27.5703125"/>
    <col min="15813" max="15813" customWidth="1" width="27.5703125"/>
    <col min="15814" max="15814" customWidth="1" width="27.5703125"/>
    <col min="15815" max="15815" customWidth="1" width="27.5703125"/>
    <col min="15816" max="15816" customWidth="1" width="27.5703125"/>
    <col min="15817" max="15817" customWidth="1" width="27.5703125"/>
    <col min="15818" max="15818" customWidth="1" width="27.5703125"/>
    <col min="15819" max="15819" customWidth="1" width="27.5703125"/>
    <col min="15820" max="15820" customWidth="1" width="27.5703125"/>
    <col min="15821" max="15821" customWidth="1" width="27.5703125"/>
    <col min="15822" max="15822" customWidth="1" width="27.5703125"/>
    <col min="15823" max="15823" customWidth="1" width="27.5703125"/>
    <col min="15824" max="15824" customWidth="1" width="27.5703125"/>
    <col min="15825" max="15825" customWidth="1" width="27.5703125"/>
    <col min="15826" max="15826" customWidth="1" width="27.5703125"/>
    <col min="15827" max="15827" customWidth="1" width="27.5703125"/>
    <col min="15828" max="15828" customWidth="1" width="27.5703125"/>
    <col min="15829" max="15829" customWidth="1" width="27.5703125"/>
    <col min="15830" max="15830" customWidth="1" width="27.5703125"/>
    <col min="15831" max="15831" customWidth="1" width="27.5703125"/>
    <col min="15832" max="15832" customWidth="1" width="27.5703125"/>
    <col min="15833" max="15833" customWidth="1" width="27.5703125"/>
    <col min="15834" max="15834" customWidth="1" width="27.5703125"/>
    <col min="15835" max="15835" customWidth="1" width="27.5703125"/>
    <col min="15836" max="15836" customWidth="1" width="27.5703125"/>
    <col min="15837" max="15837" customWidth="1" width="27.5703125"/>
    <col min="15838" max="15838" customWidth="1" width="27.5703125"/>
    <col min="15839" max="15839" customWidth="1" width="27.5703125"/>
    <col min="15840" max="15840" customWidth="1" width="27.5703125"/>
    <col min="15841" max="15841" customWidth="1" width="27.5703125"/>
    <col min="15842" max="15842" customWidth="1" width="27.5703125"/>
    <col min="15843" max="15843" customWidth="1" width="27.5703125"/>
    <col min="15844" max="15844" customWidth="1" width="27.5703125"/>
    <col min="15845" max="15845" customWidth="1" width="27.5703125"/>
    <col min="15846" max="15846" customWidth="1" width="27.5703125"/>
    <col min="15847" max="15847" customWidth="1" width="27.5703125"/>
    <col min="15848" max="15848" customWidth="1" width="27.5703125"/>
    <col min="15849" max="15849" customWidth="1" width="27.5703125"/>
    <col min="15850" max="15850" customWidth="1" width="27.5703125"/>
    <col min="15851" max="15851" customWidth="1" width="27.5703125"/>
    <col min="15852" max="15852" customWidth="1" width="27.5703125"/>
    <col min="15853" max="15853" customWidth="1" width="27.5703125"/>
    <col min="15854" max="15854" customWidth="1" width="27.5703125"/>
    <col min="15855" max="15855" customWidth="1" width="27.5703125"/>
    <col min="15856" max="15856" customWidth="1" width="27.5703125"/>
    <col min="15857" max="15857" customWidth="1" width="27.5703125"/>
    <col min="15858" max="15858" customWidth="1" width="27.5703125"/>
    <col min="15859" max="15859" customWidth="1" width="27.5703125"/>
    <col min="15860" max="15860" customWidth="1" width="27.5703125"/>
    <col min="15861" max="15861" customWidth="1" width="27.5703125"/>
    <col min="15862" max="15862" customWidth="1" width="27.5703125"/>
    <col min="15863" max="15863" customWidth="1" width="27.5703125"/>
    <col min="15864" max="15864" customWidth="1" width="27.5703125"/>
    <col min="15865" max="15865" customWidth="1" width="27.5703125"/>
    <col min="15866" max="15866" customWidth="1" width="27.5703125"/>
    <col min="15867" max="15867" customWidth="1" width="27.5703125"/>
    <col min="15868" max="15868" customWidth="1" width="27.5703125"/>
    <col min="15869" max="15869" customWidth="1" width="27.5703125"/>
    <col min="15870" max="15870" customWidth="1" width="27.5703125"/>
    <col min="15871" max="15871" customWidth="1" width="27.5703125"/>
    <col min="15872" max="15872" customWidth="1" width="27.5703125"/>
    <col min="15873" max="15873" customWidth="1" width="27.5703125"/>
    <col min="15874" max="15874" customWidth="1" width="27.5703125"/>
    <col min="15875" max="15875" customWidth="1" width="27.5703125"/>
    <col min="15876" max="15876" customWidth="1" width="27.5703125"/>
    <col min="15877" max="15877" customWidth="1" width="27.5703125"/>
    <col min="15878" max="15878" customWidth="1" width="27.5703125"/>
    <col min="15879" max="15879" customWidth="1" width="27.5703125"/>
    <col min="15880" max="15880" customWidth="1" width="27.5703125"/>
    <col min="15881" max="15881" customWidth="1" width="27.5703125"/>
    <col min="15882" max="15882" customWidth="1" width="27.5703125"/>
    <col min="15883" max="15883" customWidth="1" width="27.5703125"/>
    <col min="15884" max="15884" customWidth="1" width="27.5703125"/>
    <col min="15885" max="15885" customWidth="1" width="27.5703125"/>
    <col min="15886" max="15886" customWidth="1" width="27.5703125"/>
    <col min="15887" max="15887" customWidth="1" width="27.5703125"/>
    <col min="15888" max="15888" customWidth="1" width="27.5703125"/>
    <col min="15889" max="15889" customWidth="1" width="27.5703125"/>
    <col min="15890" max="15890" customWidth="1" width="27.5703125"/>
    <col min="15891" max="15891" customWidth="1" width="27.5703125"/>
    <col min="15892" max="15892" customWidth="1" width="27.5703125"/>
    <col min="15893" max="15893" customWidth="1" width="27.5703125"/>
    <col min="15894" max="15894" customWidth="1" width="27.5703125"/>
    <col min="15895" max="15895" customWidth="1" width="27.5703125"/>
    <col min="15896" max="15896" customWidth="1" width="27.5703125"/>
    <col min="15897" max="15897" customWidth="1" width="27.5703125"/>
    <col min="15898" max="15898" customWidth="1" width="27.5703125"/>
    <col min="15899" max="15899" customWidth="1" width="27.5703125"/>
    <col min="15900" max="15900" customWidth="1" width="27.5703125"/>
    <col min="15901" max="15901" customWidth="1" width="27.5703125"/>
    <col min="15902" max="15902" customWidth="1" width="27.5703125"/>
    <col min="15903" max="15903" customWidth="1" width="27.5703125"/>
    <col min="15904" max="15904" customWidth="1" width="27.5703125"/>
    <col min="15905" max="15905" customWidth="1" width="27.5703125"/>
    <col min="15906" max="15906" customWidth="1" width="27.5703125"/>
    <col min="15907" max="15907" customWidth="1" width="27.5703125"/>
    <col min="15908" max="15908" customWidth="1" width="27.5703125"/>
    <col min="15909" max="15909" customWidth="1" width="27.5703125"/>
    <col min="15910" max="15910" customWidth="1" width="27.5703125"/>
    <col min="15911" max="15911" customWidth="1" width="27.5703125"/>
    <col min="15912" max="15912" customWidth="1" width="27.5703125"/>
    <col min="15913" max="15913" customWidth="1" width="27.5703125"/>
    <col min="15914" max="15914" customWidth="1" width="27.5703125"/>
    <col min="15915" max="15915" customWidth="1" width="27.5703125"/>
    <col min="15916" max="15916" customWidth="1" width="27.5703125"/>
    <col min="15917" max="15917" customWidth="1" width="27.5703125"/>
    <col min="15918" max="15918" customWidth="1" width="27.5703125"/>
    <col min="15919" max="15919" customWidth="1" width="27.5703125"/>
    <col min="15920" max="15920" customWidth="1" width="27.5703125"/>
    <col min="15921" max="15921" customWidth="1" width="27.5703125"/>
    <col min="15922" max="15922" customWidth="1" width="27.5703125"/>
    <col min="15923" max="15923" customWidth="1" width="27.5703125"/>
    <col min="15924" max="15924" customWidth="1" width="27.5703125"/>
    <col min="15925" max="15925" customWidth="1" width="27.5703125"/>
    <col min="15926" max="15926" customWidth="1" width="27.5703125"/>
    <col min="15927" max="15927" customWidth="1" width="27.5703125"/>
    <col min="15928" max="15928" customWidth="1" width="27.5703125"/>
    <col min="15929" max="15929" customWidth="1" width="27.5703125"/>
    <col min="15930" max="15930" customWidth="1" width="27.5703125"/>
    <col min="15931" max="15931" customWidth="1" width="27.5703125"/>
    <col min="15932" max="15932" customWidth="1" width="27.5703125"/>
    <col min="15933" max="15933" customWidth="1" width="27.5703125"/>
    <col min="15934" max="15934" customWidth="1" width="27.5703125"/>
    <col min="15935" max="15935" customWidth="1" width="27.5703125"/>
    <col min="15936" max="15936" customWidth="1" width="27.5703125"/>
    <col min="15937" max="15937" customWidth="1" width="27.5703125"/>
    <col min="15938" max="15938" customWidth="1" width="27.5703125"/>
    <col min="15939" max="15939" customWidth="1" width="27.5703125"/>
    <col min="15940" max="15940" customWidth="1" width="27.5703125"/>
    <col min="15941" max="15941" customWidth="1" width="27.5703125"/>
    <col min="15942" max="15942" customWidth="1" width="27.5703125"/>
    <col min="15943" max="15943" customWidth="1" width="27.5703125"/>
    <col min="15944" max="15944" customWidth="1" width="27.5703125"/>
    <col min="15945" max="15945" customWidth="1" width="27.5703125"/>
    <col min="15946" max="15946" customWidth="1" width="27.5703125"/>
    <col min="15947" max="15947" customWidth="1" width="27.5703125"/>
    <col min="15948" max="15948" customWidth="1" width="27.5703125"/>
    <col min="15949" max="15949" customWidth="1" width="27.5703125"/>
    <col min="15950" max="15950" customWidth="1" width="27.5703125"/>
    <col min="15951" max="15951" customWidth="1" width="27.5703125"/>
    <col min="15952" max="15952" customWidth="1" width="27.5703125"/>
    <col min="15953" max="15953" customWidth="1" width="27.5703125"/>
    <col min="15954" max="15954" customWidth="1" width="27.5703125"/>
    <col min="15955" max="15955" customWidth="1" width="27.5703125"/>
    <col min="15956" max="15956" customWidth="1" width="27.5703125"/>
    <col min="15957" max="15957" customWidth="1" width="27.5703125"/>
    <col min="15958" max="15958" customWidth="1" width="27.5703125"/>
    <col min="15959" max="15959" customWidth="1" width="27.5703125"/>
    <col min="15960" max="15960" customWidth="1" width="27.5703125"/>
    <col min="15961" max="15961" customWidth="1" width="27.5703125"/>
    <col min="15962" max="15962" customWidth="1" width="27.5703125"/>
    <col min="15963" max="15963" customWidth="1" width="27.5703125"/>
    <col min="15964" max="15964" customWidth="1" width="27.5703125"/>
    <col min="15965" max="15965" customWidth="1" width="27.5703125"/>
    <col min="15966" max="15966" customWidth="1" width="27.5703125"/>
    <col min="15967" max="15967" customWidth="1" width="27.5703125"/>
    <col min="15968" max="15968" customWidth="1" width="27.5703125"/>
    <col min="15969" max="15969" customWidth="1" width="27.5703125"/>
    <col min="15970" max="15970" customWidth="1" width="27.5703125"/>
    <col min="15971" max="15971" customWidth="1" width="27.5703125"/>
    <col min="15972" max="15972" customWidth="1" width="27.5703125"/>
    <col min="15973" max="15973" customWidth="1" width="27.5703125"/>
    <col min="15974" max="15974" customWidth="1" width="27.5703125"/>
    <col min="15975" max="15975" customWidth="1" width="27.5703125"/>
    <col min="15976" max="15976" customWidth="1" width="27.5703125"/>
    <col min="15977" max="15977" customWidth="1" width="27.5703125"/>
    <col min="15978" max="15978" customWidth="1" width="27.5703125"/>
    <col min="15979" max="15979" customWidth="1" width="27.5703125"/>
    <col min="15980" max="15980" customWidth="1" width="27.5703125"/>
    <col min="15981" max="15981" customWidth="1" width="27.5703125"/>
    <col min="15982" max="15982" customWidth="1" width="27.5703125"/>
    <col min="15983" max="15983" customWidth="1" width="27.5703125"/>
    <col min="15984" max="15984" customWidth="1" width="27.5703125"/>
    <col min="15985" max="15985" customWidth="1" width="27.5703125"/>
    <col min="15986" max="15986" customWidth="1" width="27.5703125"/>
    <col min="15987" max="15987" customWidth="1" width="27.5703125"/>
    <col min="15988" max="15988" customWidth="1" width="27.5703125"/>
    <col min="15989" max="15989" customWidth="1" width="27.5703125"/>
    <col min="15990" max="15990" customWidth="1" width="27.5703125"/>
    <col min="15991" max="15991" customWidth="1" width="27.5703125"/>
    <col min="15992" max="15992" customWidth="1" width="27.5703125"/>
    <col min="15993" max="15993" customWidth="1" width="27.5703125"/>
    <col min="15994" max="15994" customWidth="1" width="27.5703125"/>
    <col min="15995" max="15995" customWidth="1" width="27.5703125"/>
    <col min="15996" max="15996" customWidth="1" width="27.5703125"/>
    <col min="15997" max="15997" customWidth="1" width="27.5703125"/>
    <col min="15998" max="15998" customWidth="1" width="27.5703125"/>
    <col min="15999" max="15999" customWidth="1" width="27.5703125"/>
    <col min="16000" max="16000" customWidth="1" width="27.5703125"/>
    <col min="16001" max="16001" customWidth="1" width="27.5703125"/>
    <col min="16002" max="16002" customWidth="1" width="27.5703125"/>
    <col min="16003" max="16003" customWidth="1" width="27.5703125"/>
    <col min="16004" max="16004" customWidth="1" width="27.5703125"/>
    <col min="16005" max="16005" customWidth="1" width="27.5703125"/>
    <col min="16006" max="16006" customWidth="1" width="27.5703125"/>
    <col min="16007" max="16007" customWidth="1" width="27.5703125"/>
    <col min="16008" max="16008" customWidth="1" width="27.5703125"/>
    <col min="16009" max="16009" customWidth="1" width="27.5703125"/>
    <col min="16010" max="16010" customWidth="1" width="27.5703125"/>
    <col min="16011" max="16011" customWidth="1" width="27.5703125"/>
    <col min="16012" max="16012" customWidth="1" width="27.5703125"/>
    <col min="16013" max="16013" customWidth="1" width="27.5703125"/>
    <col min="16014" max="16014" customWidth="1" width="27.5703125"/>
    <col min="16015" max="16015" customWidth="1" width="27.5703125"/>
    <col min="16016" max="16016" customWidth="1" width="27.5703125"/>
    <col min="16017" max="16017" customWidth="1" width="27.5703125"/>
    <col min="16018" max="16018" customWidth="1" width="27.5703125"/>
    <col min="16019" max="16019" customWidth="1" width="27.5703125"/>
    <col min="16020" max="16020" customWidth="1" width="27.5703125"/>
    <col min="16021" max="16021" customWidth="1" width="27.5703125"/>
    <col min="16022" max="16022" customWidth="1" width="27.5703125"/>
    <col min="16023" max="16023" customWidth="1" width="27.5703125"/>
    <col min="16024" max="16024" customWidth="1" width="27.5703125"/>
    <col min="16025" max="16025" customWidth="1" width="27.5703125"/>
    <col min="16026" max="16026" customWidth="1" width="27.5703125"/>
    <col min="16027" max="16027" customWidth="1" width="27.5703125"/>
    <col min="16028" max="16028" customWidth="1" width="27.5703125"/>
    <col min="16029" max="16029" customWidth="1" width="27.5703125"/>
    <col min="16030" max="16030" customWidth="1" width="27.5703125"/>
    <col min="16031" max="16031" customWidth="1" width="27.5703125"/>
    <col min="16032" max="16032" customWidth="1" width="27.5703125"/>
    <col min="16033" max="16033" customWidth="1" width="27.5703125"/>
    <col min="16034" max="16034" customWidth="1" width="27.5703125"/>
    <col min="16035" max="16035" customWidth="1" width="27.5703125"/>
    <col min="16036" max="16036" customWidth="1" width="27.5703125"/>
    <col min="16037" max="16037" customWidth="1" width="27.5703125"/>
    <col min="16038" max="16038" customWidth="1" width="27.5703125"/>
    <col min="16039" max="16039" customWidth="1" width="27.5703125"/>
    <col min="16040" max="16040" customWidth="1" width="27.5703125"/>
    <col min="16041" max="16041" customWidth="1" width="27.5703125"/>
    <col min="16042" max="16042" customWidth="1" width="27.5703125"/>
    <col min="16043" max="16043" customWidth="1" width="27.5703125"/>
    <col min="16044" max="16044" customWidth="1" width="27.5703125"/>
    <col min="16045" max="16045" customWidth="1" width="27.5703125"/>
    <col min="16046" max="16046" customWidth="1" width="27.5703125"/>
    <col min="16047" max="16047" customWidth="1" width="27.5703125"/>
    <col min="16048" max="16048" customWidth="1" width="27.5703125"/>
    <col min="16049" max="16049" customWidth="1" width="27.5703125"/>
    <col min="16050" max="16050" customWidth="1" width="27.5703125"/>
    <col min="16051" max="16051" customWidth="1" width="27.5703125"/>
    <col min="16052" max="16052" customWidth="1" width="27.5703125"/>
    <col min="16053" max="16053" customWidth="1" width="27.5703125"/>
    <col min="16054" max="16054" customWidth="1" width="27.5703125"/>
    <col min="16055" max="16055" customWidth="1" width="27.5703125"/>
    <col min="16056" max="16056" customWidth="1" width="27.5703125"/>
    <col min="16057" max="16057" customWidth="1" width="27.5703125"/>
    <col min="16058" max="16058" customWidth="1" width="27.5703125"/>
    <col min="16059" max="16059" customWidth="1" width="27.5703125"/>
    <col min="16060" max="16060" customWidth="1" width="27.5703125"/>
    <col min="16061" max="16061" customWidth="1" width="27.5703125"/>
    <col min="16062" max="16062" customWidth="1" width="27.5703125"/>
    <col min="16063" max="16063" customWidth="1" width="27.5703125"/>
    <col min="16064" max="16064" customWidth="1" width="27.5703125"/>
    <col min="16065" max="16065" customWidth="1" width="27.5703125"/>
    <col min="16066" max="16066" customWidth="1" width="27.5703125"/>
    <col min="16067" max="16067" customWidth="1" width="27.5703125"/>
    <col min="16068" max="16068" customWidth="1" width="27.5703125"/>
    <col min="16069" max="16069" customWidth="1" width="27.5703125"/>
    <col min="16070" max="16070" customWidth="1" width="27.5703125"/>
    <col min="16071" max="16071" customWidth="1" width="27.5703125"/>
    <col min="16072" max="16072" customWidth="1" width="27.5703125"/>
    <col min="16073" max="16073" customWidth="1" width="27.5703125"/>
    <col min="16074" max="16074" customWidth="1" width="27.5703125"/>
    <col min="16075" max="16075" customWidth="1" width="27.5703125"/>
    <col min="16076" max="16076" customWidth="1" width="27.5703125"/>
    <col min="16077" max="16077" customWidth="1" width="27.5703125"/>
    <col min="16078" max="16078" customWidth="1" width="27.5703125"/>
    <col min="16079" max="16079" customWidth="1" width="27.5703125"/>
    <col min="16080" max="16080" customWidth="1" width="27.5703125"/>
    <col min="16081" max="16081" customWidth="1" width="27.5703125"/>
    <col min="16082" max="16082" customWidth="1" width="27.5703125"/>
    <col min="16083" max="16083" customWidth="1" width="27.5703125"/>
    <col min="16084" max="16084" customWidth="1" width="27.5703125"/>
    <col min="16085" max="16085" customWidth="1" width="27.5703125"/>
    <col min="16086" max="16086" customWidth="1" width="27.5703125"/>
    <col min="16087" max="16087" customWidth="1" width="27.5703125"/>
    <col min="16088" max="16088" customWidth="1" width="27.5703125"/>
    <col min="16089" max="16089" customWidth="1" width="27.5703125"/>
    <col min="16090" max="16090" customWidth="1" width="27.5703125"/>
    <col min="16091" max="16091" customWidth="1" width="27.5703125"/>
    <col min="16092" max="16092" customWidth="1" width="27.5703125"/>
    <col min="16093" max="16093" customWidth="1" width="27.5703125"/>
    <col min="16094" max="16094" customWidth="1" width="27.5703125"/>
    <col min="16095" max="16095" customWidth="1" width="27.5703125"/>
    <col min="16096" max="16096" customWidth="1" width="27.5703125"/>
    <col min="16097" max="16097" customWidth="1" width="27.5703125"/>
    <col min="16098" max="16098" customWidth="1" width="27.5703125"/>
    <col min="16099" max="16099" customWidth="1" width="27.5703125"/>
    <col min="16100" max="16100" customWidth="1" width="27.5703125"/>
    <col min="16101" max="16101" customWidth="1" width="27.5703125"/>
    <col min="16102" max="16102" customWidth="1" width="27.5703125"/>
    <col min="16103" max="16103" customWidth="1" width="27.5703125"/>
    <col min="16104" max="16104" customWidth="1" width="27.5703125"/>
    <col min="16105" max="16105" customWidth="1" width="27.5703125"/>
    <col min="16106" max="16106" customWidth="1" width="27.5703125"/>
    <col min="16107" max="16107" customWidth="1" width="27.5703125"/>
    <col min="16108" max="16108" customWidth="1" width="27.5703125"/>
    <col min="16109" max="16109" customWidth="1" width="27.5703125"/>
    <col min="16110" max="16110" customWidth="1" width="27.5703125"/>
    <col min="16111" max="16111" customWidth="1" width="27.5703125"/>
    <col min="16112" max="16112" customWidth="1" width="27.5703125"/>
    <col min="16113" max="16113" customWidth="1" width="27.5703125"/>
    <col min="16114" max="16114" customWidth="1" width="27.5703125"/>
    <col min="16115" max="16115" customWidth="1" width="27.5703125"/>
    <col min="16116" max="16116" customWidth="1" width="27.5703125"/>
    <col min="16117" max="16117" customWidth="1" width="27.5703125"/>
    <col min="16118" max="16118" customWidth="1" width="27.5703125"/>
    <col min="16119" max="16119" customWidth="1" width="27.5703125"/>
    <col min="16120" max="16120" customWidth="1" width="27.5703125"/>
    <col min="16121" max="16121" customWidth="1" width="27.5703125"/>
    <col min="16122" max="16122" customWidth="1" width="27.5703125"/>
    <col min="16123" max="16123" customWidth="1" width="27.5703125"/>
    <col min="16124" max="16124" customWidth="1" width="27.5703125"/>
    <col min="16125" max="16125" customWidth="1" width="27.5703125"/>
    <col min="16126" max="16126" customWidth="1" width="27.5703125"/>
    <col min="16127" max="16127" customWidth="1" width="27.5703125"/>
    <col min="16128" max="16128" customWidth="1" width="27.5703125"/>
    <col min="16129" max="16129" customWidth="1" width="27.5703125"/>
    <col min="16130" max="16130" customWidth="1" width="27.5703125"/>
    <col min="16131" max="16131" customWidth="1" width="27.5703125"/>
    <col min="16132" max="16132" customWidth="1" width="27.5703125"/>
    <col min="16133" max="16133" customWidth="1" width="27.5703125"/>
    <col min="16134" max="16134" customWidth="1" width="27.5703125"/>
    <col min="16135" max="16135" customWidth="1" width="27.5703125"/>
    <col min="16136" max="16136" customWidth="1" width="27.5703125"/>
    <col min="16137" max="16137" customWidth="1" width="27.5703125"/>
    <col min="16138" max="16138" customWidth="1" width="27.5703125"/>
    <col min="16139" max="16139" customWidth="1" width="27.5703125"/>
    <col min="16140" max="16140" customWidth="1" width="27.5703125"/>
    <col min="16141" max="16141" customWidth="1" width="27.5703125"/>
    <col min="16142" max="16142" customWidth="1" width="27.5703125"/>
    <col min="16143" max="16143" customWidth="1" width="27.5703125"/>
    <col min="16144" max="16144" customWidth="1" width="27.5703125"/>
    <col min="16145" max="16145" customWidth="1" width="27.5703125"/>
    <col min="16146" max="16146" customWidth="1" width="27.5703125"/>
    <col min="16147" max="16147" customWidth="1" width="27.5703125"/>
    <col min="16148" max="16148" customWidth="1" width="27.5703125"/>
    <col min="16149" max="16149" customWidth="1" width="27.5703125"/>
    <col min="16150" max="16150" customWidth="1" width="27.5703125"/>
    <col min="16151" max="16151" customWidth="1" width="27.5703125"/>
    <col min="16152" max="16152" customWidth="1" width="27.5703125"/>
    <col min="16153" max="16153" customWidth="1" width="27.5703125"/>
    <col min="16154" max="16154" customWidth="1" width="27.5703125"/>
    <col min="16155" max="16155" customWidth="1" width="27.5703125"/>
    <col min="16156" max="16156" customWidth="1" width="27.5703125"/>
    <col min="16157" max="16157" customWidth="1" width="27.5703125"/>
    <col min="16158" max="16158" customWidth="1" width="27.5703125"/>
    <col min="16159" max="16159" customWidth="1" width="27.5703125"/>
    <col min="16160" max="16160" customWidth="1" width="27.5703125"/>
    <col min="16161" max="16161" customWidth="1" width="27.5703125"/>
    <col min="16162" max="16162" customWidth="1" width="27.5703125"/>
    <col min="16163" max="16163" customWidth="1" width="27.5703125"/>
    <col min="16164" max="16164" customWidth="1" width="27.5703125"/>
    <col min="16165" max="16165" customWidth="1" width="27.5703125"/>
    <col min="16166" max="16166" customWidth="1" width="27.5703125"/>
    <col min="16167" max="16167" customWidth="1" width="27.5703125"/>
    <col min="16168" max="16168" customWidth="1" width="27.5703125"/>
    <col min="16169" max="16169" customWidth="1" width="27.5703125"/>
    <col min="16170" max="16170" customWidth="1" width="27.5703125"/>
    <col min="16171" max="16171" customWidth="1" width="27.5703125"/>
    <col min="16172" max="16172" customWidth="1" width="27.5703125"/>
    <col min="16173" max="16173" customWidth="1" width="27.5703125"/>
    <col min="16174" max="16174" customWidth="1" width="27.5703125"/>
    <col min="16175" max="16175" customWidth="1" width="27.5703125"/>
    <col min="16176" max="16176" customWidth="1" width="27.5703125"/>
    <col min="16177" max="16177" customWidth="1" width="27.5703125"/>
    <col min="16178" max="16178" customWidth="1" width="27.5703125"/>
    <col min="16179" max="16179" customWidth="1" width="27.5703125"/>
    <col min="16180" max="16180" customWidth="1" width="27.5703125"/>
    <col min="16181" max="16181" customWidth="1" width="27.5703125"/>
    <col min="16182" max="16182" customWidth="1" width="27.5703125"/>
    <col min="16183" max="16183" customWidth="1" width="27.5703125"/>
    <col min="16184" max="16184" customWidth="1" width="27.5703125"/>
    <col min="16185" max="16185" customWidth="1" width="27.5703125"/>
    <col min="16186" max="16186" customWidth="1" width="27.5703125"/>
    <col min="16187" max="16187" customWidth="1" width="27.5703125"/>
    <col min="16188" max="16188" customWidth="1" width="27.5703125"/>
    <col min="16189" max="16189" customWidth="1" width="27.5703125"/>
    <col min="16190" max="16190" customWidth="1" width="27.5703125"/>
    <col min="16191" max="16191" customWidth="1" width="27.5703125"/>
    <col min="16192" max="16192" customWidth="1" width="27.5703125"/>
    <col min="16193" max="16193" customWidth="1" width="27.5703125"/>
    <col min="16194" max="16194" customWidth="1" width="27.5703125"/>
    <col min="16195" max="16195" customWidth="1" width="27.5703125"/>
    <col min="16196" max="16196" customWidth="1" width="27.5703125"/>
    <col min="16197" max="16197" customWidth="1" width="27.5703125"/>
    <col min="16198" max="16198" customWidth="1" width="27.5703125"/>
    <col min="16199" max="16199" customWidth="1" width="27.5703125"/>
    <col min="16200" max="16200" customWidth="1" width="27.5703125"/>
    <col min="16201" max="16201" customWidth="1" width="27.5703125"/>
    <col min="16202" max="16202" customWidth="1" width="27.5703125"/>
    <col min="16203" max="16203" customWidth="1" width="27.5703125"/>
    <col min="16204" max="16204" customWidth="1" width="27.5703125"/>
    <col min="16205" max="16205" customWidth="1" width="27.5703125"/>
    <col min="16206" max="16206" customWidth="1" width="27.5703125"/>
    <col min="16207" max="16207" customWidth="1" width="27.5703125"/>
    <col min="16208" max="16208" customWidth="1" width="27.5703125"/>
    <col min="16209" max="16209" customWidth="1" width="27.5703125"/>
    <col min="16210" max="16210" customWidth="1" width="27.5703125"/>
    <col min="16211" max="16211" customWidth="1" width="27.5703125"/>
    <col min="16212" max="16212" customWidth="1" width="27.5703125"/>
    <col min="16213" max="16213" customWidth="1" width="27.5703125"/>
    <col min="16214" max="16214" customWidth="1" width="27.5703125"/>
    <col min="16215" max="16215" customWidth="1" width="27.5703125"/>
    <col min="16216" max="16216" customWidth="1" width="27.5703125"/>
    <col min="16217" max="16217" customWidth="1" width="27.5703125"/>
    <col min="16218" max="16218" customWidth="1" width="27.5703125"/>
    <col min="16219" max="16219" customWidth="1" width="27.5703125"/>
    <col min="16220" max="16220" customWidth="1" width="27.5703125"/>
    <col min="16221" max="16221" customWidth="1" width="27.5703125"/>
    <col min="16222" max="16222" customWidth="1" width="27.5703125"/>
    <col min="16223" max="16223" customWidth="1" width="27.5703125"/>
    <col min="16224" max="16224" customWidth="1" width="27.5703125"/>
    <col min="16225" max="16225" customWidth="1" width="27.5703125"/>
    <col min="16226" max="16226" customWidth="1" width="27.5703125"/>
    <col min="16227" max="16227" customWidth="1" width="27.5703125"/>
    <col min="16228" max="16228" customWidth="1" width="27.5703125"/>
    <col min="16229" max="16229" customWidth="1" width="27.5703125"/>
    <col min="16230" max="16230" customWidth="1" width="27.5703125"/>
    <col min="16231" max="16231" customWidth="1" width="27.5703125"/>
    <col min="16232" max="16232" customWidth="1" width="27.5703125"/>
    <col min="16233" max="16233" customWidth="1" width="27.5703125"/>
    <col min="16234" max="16234" customWidth="1" width="27.5703125"/>
    <col min="16235" max="16235" customWidth="1" width="27.5703125"/>
    <col min="16236" max="16236" customWidth="1" width="27.5703125"/>
    <col min="16237" max="16237" customWidth="1" width="27.5703125"/>
    <col min="16238" max="16238" customWidth="1" width="27.5703125"/>
    <col min="16239" max="16239" customWidth="1" width="27.5703125"/>
    <col min="16240" max="16240" customWidth="1" width="27.5703125"/>
    <col min="16241" max="16241" customWidth="1" width="27.5703125"/>
    <col min="16242" max="16242" customWidth="1" width="27.5703125"/>
    <col min="16243" max="16243" customWidth="1" width="27.5703125"/>
    <col min="16244" max="16244" customWidth="1" width="27.5703125"/>
    <col min="16245" max="16245" customWidth="1" width="27.5703125"/>
    <col min="16246" max="16246" customWidth="1" width="27.5703125"/>
    <col min="16247" max="16247" customWidth="1" width="27.5703125"/>
    <col min="16248" max="16248" customWidth="1" width="27.5703125"/>
    <col min="16249" max="16249" customWidth="1" width="27.5703125"/>
    <col min="16250" max="16250" customWidth="1" width="27.5703125"/>
    <col min="16251" max="16251" customWidth="1" width="27.5703125"/>
    <col min="16252" max="16252" customWidth="1" width="27.5703125"/>
    <col min="16253" max="16253" customWidth="1" width="27.5703125"/>
    <col min="16254" max="16254" customWidth="1" width="27.5703125"/>
    <col min="16255" max="16255" customWidth="1" width="27.5703125"/>
    <col min="16256" max="16256" customWidth="1" width="27.5703125"/>
    <col min="16257" max="16257" customWidth="1" width="27.5703125"/>
    <col min="16258" max="16258" customWidth="1" width="27.5703125"/>
    <col min="16259" max="16259" customWidth="1" width="27.5703125"/>
    <col min="16260" max="16260" customWidth="1" width="27.5703125"/>
    <col min="16261" max="16261" customWidth="1" width="27.5703125"/>
    <col min="16262" max="16262" customWidth="1" width="27.5703125"/>
    <col min="16263" max="16263" customWidth="1" width="27.5703125"/>
    <col min="16264" max="16264" customWidth="1" width="27.5703125"/>
    <col min="16265" max="16265" customWidth="1" width="27.5703125"/>
    <col min="16266" max="16266" customWidth="1" width="27.5703125"/>
    <col min="16267" max="16267" customWidth="1" width="27.5703125"/>
    <col min="16268" max="16268" customWidth="1" width="27.5703125"/>
    <col min="16269" max="16269" customWidth="1" width="27.5703125"/>
    <col min="16270" max="16270" customWidth="1" width="27.5703125"/>
    <col min="16271" max="16271" customWidth="1" width="27.5703125"/>
    <col min="16272" max="16272" customWidth="1" width="27.5703125"/>
    <col min="16273" max="16273" customWidth="1" width="27.5703125"/>
    <col min="16274" max="16274" customWidth="1" width="27.5703125"/>
    <col min="16275" max="16275" customWidth="1" width="27.5703125"/>
    <col min="16276" max="16276" customWidth="1" width="27.5703125"/>
    <col min="16277" max="16277" customWidth="1" width="27.5703125"/>
    <col min="16278" max="16278" customWidth="1" width="27.5703125"/>
    <col min="16279" max="16279" customWidth="1" width="27.5703125"/>
    <col min="16280" max="16280" customWidth="1" width="27.5703125"/>
    <col min="16281" max="16281" customWidth="1" width="27.5703125"/>
    <col min="16282" max="16282" customWidth="1" width="27.5703125"/>
    <col min="16283" max="16283" customWidth="1" width="27.5703125"/>
    <col min="16284" max="16284" customWidth="1" width="27.5703125"/>
    <col min="16285" max="16285" customWidth="1" width="27.5703125"/>
    <col min="16286" max="16286" customWidth="1" width="27.5703125"/>
    <col min="16287" max="16287" customWidth="1" width="27.5703125"/>
    <col min="16288" max="16288" customWidth="1" width="27.5703125"/>
    <col min="16289" max="16289" customWidth="1" width="27.5703125"/>
    <col min="16290" max="16290" customWidth="1" width="27.5703125"/>
    <col min="16291" max="16291" customWidth="1" width="27.5703125"/>
    <col min="16292" max="16292" customWidth="1" width="27.5703125"/>
    <col min="16293" max="16293" customWidth="1" width="27.5703125"/>
    <col min="16294" max="16294" customWidth="1" width="27.5703125"/>
    <col min="16295" max="16295" customWidth="1" width="27.5703125"/>
    <col min="16296" max="16296" customWidth="1" width="27.5703125"/>
    <col min="16297" max="16297" customWidth="1" width="27.5703125"/>
    <col min="16298" max="16298" customWidth="1" width="27.5703125"/>
    <col min="16299" max="16299" customWidth="1" width="27.5703125"/>
    <col min="16300" max="16300" customWidth="1" width="27.5703125"/>
    <col min="16301" max="16301" customWidth="1" width="27.5703125"/>
    <col min="16302" max="16302" customWidth="1" width="27.5703125"/>
    <col min="16303" max="16303" customWidth="1" width="27.5703125"/>
    <col min="16304" max="16304" customWidth="1" width="27.5703125"/>
    <col min="16305" max="16305" customWidth="1" width="27.5703125"/>
    <col min="16306" max="16306" customWidth="1" width="27.5703125"/>
    <col min="16307" max="16307" customWidth="1" width="27.5703125"/>
    <col min="16308" max="16308" customWidth="1" width="27.5703125"/>
    <col min="16309" max="16309" customWidth="1" width="27.5703125"/>
    <col min="16310" max="16310" customWidth="1" width="27.5703125"/>
    <col min="16311" max="16311" customWidth="1" width="27.5703125"/>
    <col min="16312" max="16312" customWidth="1" width="27.5703125"/>
    <col min="16313" max="16313" customWidth="1" width="27.5703125"/>
    <col min="16314" max="16314" customWidth="1" width="27.5703125"/>
    <col min="16315" max="16315" customWidth="1" width="27.5703125"/>
    <col min="16316" max="16316" customWidth="1" width="27.5703125"/>
    <col min="16317" max="16317" customWidth="1" width="27.5703125"/>
    <col min="16318" max="16318" customWidth="1" width="27.5703125"/>
    <col min="16319" max="16319" customWidth="1" width="27.5703125"/>
    <col min="16320" max="16320" customWidth="1" width="27.5703125"/>
    <col min="16321" max="16321" customWidth="1" width="27.5703125"/>
    <col min="16322" max="16322" customWidth="1" width="27.5703125"/>
    <col min="16323" max="16323" customWidth="1" width="27.5703125"/>
    <col min="16324" max="16324" customWidth="1" width="27.5703125"/>
    <col min="16325" max="16325" customWidth="1" width="27.5703125"/>
    <col min="16326" max="16326" customWidth="1" width="27.5703125"/>
    <col min="16327" max="16327" customWidth="1" width="27.5703125"/>
    <col min="16328" max="16328" customWidth="1" width="27.5703125"/>
    <col min="16329" max="16329" customWidth="1" width="27.5703125"/>
    <col min="16330" max="16330" customWidth="1" width="27.5703125"/>
    <col min="16331" max="16331" customWidth="1" width="27.5703125"/>
    <col min="16332" max="16332" customWidth="1" width="27.5703125"/>
    <col min="16333" max="16333" customWidth="1" width="27.5703125"/>
    <col min="16334" max="16334" customWidth="1" width="27.5703125"/>
    <col min="16335" max="16335" customWidth="1" width="27.5703125"/>
    <col min="16336" max="16336" customWidth="1" width="27.5703125"/>
    <col min="16337" max="16337" customWidth="1" width="27.5703125"/>
    <col min="16338" max="16338" customWidth="1" width="27.5703125"/>
    <col min="16339" max="16339" customWidth="1" width="27.5703125"/>
    <col min="16340" max="16340" customWidth="1" width="27.5703125"/>
    <col min="16341" max="16341" customWidth="1" width="27.5703125"/>
    <col min="16342" max="16342" customWidth="1" width="27.5703125"/>
    <col min="16343" max="16343" customWidth="1" width="27.5703125"/>
    <col min="16344" max="16344" customWidth="1" width="27.5703125"/>
    <col min="16345" max="16345" customWidth="1" width="27.5703125"/>
    <col min="16346" max="16346" customWidth="1" width="27.5703125"/>
    <col min="16347" max="16347" customWidth="1" width="27.5703125"/>
    <col min="16348" max="16348" customWidth="1" width="27.5703125"/>
    <col min="16349" max="16349" customWidth="1" width="27.5703125"/>
    <col min="16350" max="16350" customWidth="1" width="27.5703125"/>
    <col min="16351" max="16351" customWidth="1" width="27.5703125"/>
    <col min="16352" max="16352" customWidth="1" width="27.5703125"/>
    <col min="16353" max="16353" customWidth="1" width="27.5703125"/>
    <col min="16354" max="16354" customWidth="1" width="27.5703125"/>
    <col min="16355" max="16355" customWidth="1" width="27.5703125"/>
    <col min="16356" max="16356" customWidth="1" width="27.5703125"/>
    <col min="16357" max="16357" customWidth="1" width="27.5703125"/>
    <col min="16358" max="16358" customWidth="1" width="27.5703125"/>
    <col min="16359" max="16359" customWidth="1" width="27.5703125"/>
    <col min="16360" max="16360" customWidth="1" width="27.5703125"/>
    <col min="16361" max="16361" customWidth="1" width="27.5703125"/>
    <col min="16362" max="16362" customWidth="1" width="27.5703125"/>
    <col min="16363" max="16363" customWidth="1" width="27.5703125"/>
    <col min="16364" max="16364" customWidth="1" width="27.5703125"/>
    <col min="16365" max="16365" customWidth="1" width="27.5703125"/>
    <col min="16366" max="16366" customWidth="1" width="27.5703125"/>
    <col min="16367" max="16367" customWidth="1" width="27.5703125"/>
    <col min="16368" max="16368" customWidth="1" width="27.5703125"/>
    <col min="16369" max="16369" customWidth="1" width="27.5703125"/>
    <col min="16370" max="16370" customWidth="1" width="27.5703125"/>
    <col min="16371" max="16371" customWidth="1" width="27.5703125"/>
    <col min="16372" max="16372" customWidth="1" width="27.5703125"/>
    <col min="16373" max="16373" customWidth="1" width="27.5703125"/>
    <col min="16374" max="16374" customWidth="1" width="27.5703125"/>
    <col min="16375" max="16375" customWidth="1" width="27.5703125"/>
    <col min="16376" max="16376" customWidth="1" width="27.5703125"/>
    <col min="16377" max="16377" customWidth="1" width="27.5703125"/>
    <col min="16378" max="16378" customWidth="1" width="27.5703125"/>
    <col min="16379" max="16379" customWidth="1" width="27.5703125"/>
    <col min="16380" max="16380" customWidth="1" width="27.5703125"/>
    <col min="16381" max="16381" customWidth="1" width="27.5703125"/>
    <col min="16382" max="16382" customWidth="1" width="27.5703125"/>
    <col min="16383" max="16383" customWidth="1" width="27.5703125"/>
    <col min="16384" max="16384" customWidth="1" width="27.5703125"/>
  </cols>
  <sheetData>
    <row r="1" ht="15" customHeight="1">
      <c r="B1" t="str">
        <f>'Budget global'!B1</f>
        <v>VILLE_Projet de xxxxxxxxxxxxxxxxxxxxxxxxxxxxxxxxxxxxxx</v>
      </c>
      <c r="K1" t="str">
        <v xml:space="preserve">Version du </v>
      </c>
      <c r="L1" t="str">
        <f>'Budget global'!D1</f>
        <v>XX-XX-XXXX</v>
      </c>
    </row>
    <row r="2" ht="15" customHeight="1"/>
    <row r="3" ht="20.1" customHeight="1">
      <c r="B3" t="str">
        <v>Calcul du TAUX d'honoraires de l'auteur.e de projet</v>
      </c>
    </row>
    <row r="4" ht="20.1" customHeight="1">
      <c r="B4" t="str">
        <v>CATEGORIE 5 : Rénovation d'un bâtiment classé</v>
      </c>
    </row>
    <row r="5" ht="13.5" customHeight="1"/>
    <row r="6" ht="12.75" customHeight="1">
      <c r="B6" t="str">
        <v>Calcul  des honoraires d'architectes</v>
      </c>
      <c r="K6" t="str">
        <v>Calcul honoraires archi selon forfait</v>
      </c>
      <c r="N6" t="str">
        <v>Honoraires effectifs après arrondissement :</v>
      </c>
    </row>
    <row r="7" ht="26.25" customHeight="1">
      <c r="B7" t="str">
        <v>Tranche</v>
      </c>
      <c r="D7" t="str">
        <v xml:space="preserve">de 0 à 220.000€ </v>
      </c>
      <c r="E7" t="str">
        <v>de 220.000 à 750.000 €</v>
      </c>
      <c r="F7" t="str">
        <v>de 750.000 à 1.900.000 €</v>
      </c>
      <c r="G7" t="str">
        <v>de 1.900.000 à 7.500.000 €</v>
      </c>
      <c r="H7" t="str">
        <v>de 7.500.000 à 22.600.000 €</v>
      </c>
      <c r="I7" t="str">
        <v>au-delà</v>
      </c>
      <c r="J7" t="str">
        <v>TOTAL</v>
      </c>
    </row>
    <row r="8" ht="12.75" customHeight="1">
      <c r="B8" t="str">
        <v>Pourcentage du marché</v>
      </c>
      <c r="D8" s="3">
        <v>0.15</v>
      </c>
      <c r="E8" s="15">
        <v>0.135</v>
      </c>
      <c r="F8" s="3">
        <v>0.12</v>
      </c>
      <c r="G8" s="15">
        <v>0.105</v>
      </c>
      <c r="H8" s="15">
        <v>0.09</v>
      </c>
      <c r="I8" s="3">
        <v>0.09</v>
      </c>
      <c r="L8" t="str">
        <v>%</v>
      </c>
    </row>
    <row r="9" ht="13.5" customHeight="1">
      <c r="B9" t="str">
        <v>Si marché de</v>
      </c>
      <c r="C9" s="17">
        <f>'Budget global'!G68</f>
        <v>2370000</v>
      </c>
      <c r="D9" s="12">
        <f>IF($C9&gt;$B$12,$B$12*$D$8,$C9*$D$8)</f>
        <v>33000</v>
      </c>
      <c r="E9" s="12">
        <f>IF($C9&gt;$B$13,($B$13-$B$12)*$E$8,IF($C9&gt;$B$12,($C9-$B$12)*$E$8,0))</f>
        <v>71550</v>
      </c>
      <c r="F9" s="12">
        <f>IF($C9&gt;$B$14,($B$14-$B$13)*$F$8,IF($C9&gt;$B$13,($C9-$B$13)*$F$8,0))</f>
        <v>138000</v>
      </c>
      <c r="G9" s="12">
        <f>IF($C9&gt;$B$15,($B$15-$B$14)*$G$8,IF($C9&gt;$B$14,($C9-$B$14)*$G$8,0))</f>
        <v>49350</v>
      </c>
      <c r="H9" s="12">
        <f>IF($C9&gt;$B$16,($B$16-$B$15)*$H$8,IF($C9&gt;$B$15,($C9-$B$15)*$H$8,0))</f>
        <v>0</v>
      </c>
      <c r="I9" s="12">
        <f>IF($C9&gt;$B$16,($C9-$B$16)*$I$8,0)</f>
        <v>0</v>
      </c>
      <c r="J9" s="12">
        <f>SUM(D9:I9)</f>
        <v>291900</v>
      </c>
      <c r="K9" s="12">
        <f>(C9*L9)/100</f>
        <v>291900</v>
      </c>
      <c r="L9" s="18">
        <f>(J9/C9)*100</f>
        <v>12.316455696202532</v>
      </c>
      <c r="N9" s="15">
        <f>L9*O75</f>
        <v>0.1227964616500248</v>
      </c>
    </row>
    <row r="10" ht="12.75" customHeight="1">
      <c r="C10" t="str">
        <v>Cette case est liée à l'onglet "Budget global"</v>
      </c>
      <c r="J10" t="str">
        <v>surcroît administratif (1)</v>
      </c>
      <c r="K10" s="11">
        <v>0</v>
      </c>
      <c r="L10" s="18">
        <f>K10/C9*100</f>
        <v>0</v>
      </c>
      <c r="N10" s="15">
        <f>L10*O75</f>
        <v>0</v>
      </c>
    </row>
    <row r="11" ht="12.75" customHeight="1">
      <c r="J11" t="str">
        <v>phasage mission/chantier (1)</v>
      </c>
      <c r="K11" s="11">
        <v>0</v>
      </c>
      <c r="L11" s="18">
        <v>0</v>
      </c>
      <c r="N11" s="15">
        <f>L11*O75</f>
        <v>0</v>
      </c>
    </row>
    <row r="12" hidden="1" ht="12.75" customHeight="1" outlineLevel="1">
      <c r="B12">
        <v>220000</v>
      </c>
    </row>
    <row r="13" hidden="1" ht="12.75" customHeight="1" outlineLevel="1">
      <c r="B13">
        <v>750000</v>
      </c>
    </row>
    <row r="14" hidden="1" ht="12.75" customHeight="1" outlineLevel="1">
      <c r="B14">
        <v>1900000</v>
      </c>
    </row>
    <row r="15" hidden="1" ht="12.75" customHeight="1" outlineLevel="1">
      <c r="B15">
        <v>7500000</v>
      </c>
    </row>
    <row r="16" hidden="1" ht="12.75" customHeight="1" outlineLevel="1">
      <c r="B16">
        <v>22600000</v>
      </c>
    </row>
    <row r="17" ht="13.5" customHeight="1"/>
    <row r="18" ht="12.75" customHeight="1">
      <c r="B18" t="str">
        <v>Calcul des honoraires d'ingénieurs en stabilité (2)</v>
      </c>
      <c r="G18" t="str">
        <v>Calcul des honoraires d'ingénieurs en techniques spéciales (2)</v>
      </c>
      <c r="K18" t="str">
        <v>Calcul honoraires ingénieurs</v>
      </c>
    </row>
    <row r="19" ht="26.25" customHeight="1">
      <c r="B19" t="str">
        <v>Montat du marché de base</v>
      </c>
      <c r="C19" t="str">
        <v>% du marché de base</v>
      </c>
      <c r="D19" t="str">
        <v>Taux en %</v>
      </c>
      <c r="E19" t="str">
        <v>Montant des honoraires</v>
      </c>
      <c r="G19" t="str">
        <v>Montat du marché de base</v>
      </c>
      <c r="H19" t="str">
        <v>% du marché de base</v>
      </c>
      <c r="I19" t="str">
        <v>Taux en %</v>
      </c>
      <c r="J19" t="str">
        <v>Montant des honoraires</v>
      </c>
      <c r="K19" t="str">
        <v>Honoraires</v>
      </c>
      <c r="L19" t="str">
        <v>%</v>
      </c>
      <c r="N19" t="str">
        <v>STAB</v>
      </c>
      <c r="O19" t="str">
        <v>TS</v>
      </c>
    </row>
    <row r="20" ht="13.5" customHeight="1">
      <c r="B20" s="12">
        <f>C9</f>
        <v>2370000</v>
      </c>
      <c r="C20" s="3">
        <v>0.2</v>
      </c>
      <c r="D20">
        <f>VLOOKUP(C21,B24:C62,2,TRUE)</f>
        <v>13.12</v>
      </c>
      <c r="E20" s="12">
        <f>(C21*D20)/100</f>
        <v>62188.8</v>
      </c>
      <c r="G20" s="12">
        <f>C9</f>
        <v>2370000</v>
      </c>
      <c r="H20" s="3">
        <v>0.25</v>
      </c>
      <c r="I20">
        <f>VLOOKUP(H21,G24:H62,2,TRUE)</f>
        <v>12.06</v>
      </c>
      <c r="J20" s="12">
        <f>(H21*I20)/100</f>
        <v>71455.5</v>
      </c>
      <c r="K20" s="12">
        <f>J20+E20</f>
        <v>133644.3</v>
      </c>
      <c r="L20" s="20">
        <f>(K20/C9)*100</f>
        <v>5.638999999999999</v>
      </c>
      <c r="N20" s="15">
        <f>D22*O75*100</f>
        <v>0.026161577917989252</v>
      </c>
      <c r="O20" s="15">
        <f>I22*O75*100</f>
        <v>0.03005989231049451</v>
      </c>
    </row>
    <row r="21" ht="13.5" customHeight="1">
      <c r="C21" s="12">
        <f>B20*C20</f>
        <v>474000</v>
      </c>
      <c r="H21" s="12">
        <f>G20*H20</f>
        <v>592500</v>
      </c>
    </row>
    <row r="22" ht="12.75" customHeight="1">
      <c r="C22" s="12" t="str">
        <v>Taux résultant</v>
      </c>
      <c r="D22" s="15">
        <f>E20/C9</f>
        <v>0.026240000000000003</v>
      </c>
      <c r="H22" s="12" t="str">
        <v>Taux résultant</v>
      </c>
      <c r="I22" s="15">
        <f>J20/C9</f>
        <v>0.03015</v>
      </c>
    </row>
    <row r="23" ht="15" customHeight="1"/>
    <row r="24" hidden="1" ht="13.5" customHeight="1" outlineLevel="1">
      <c r="B24" s="19" t="str">
        <v>Tranches</v>
      </c>
      <c r="C24" t="str">
        <v>FABI S - 3</v>
      </c>
      <c r="G24" s="19" t="str">
        <v>Tranches</v>
      </c>
      <c r="H24" t="str">
        <v>FABI E - 2</v>
      </c>
    </row>
    <row r="25" hidden="1" ht="12.75" customHeight="1" outlineLevel="1">
      <c r="B25" s="19">
        <v>0</v>
      </c>
      <c r="C25">
        <v>16.21</v>
      </c>
      <c r="G25" s="19">
        <v>0</v>
      </c>
      <c r="H25">
        <v>15.13</v>
      </c>
    </row>
    <row r="26" hidden="1" ht="12.75" customHeight="1" outlineLevel="1">
      <c r="B26" s="12">
        <v>100000</v>
      </c>
      <c r="C26">
        <v>16.21</v>
      </c>
      <c r="G26" s="12">
        <v>100000</v>
      </c>
      <c r="H26">
        <v>15.13</v>
      </c>
    </row>
    <row r="27" hidden="1" ht="12.75" customHeight="1" outlineLevel="1">
      <c r="B27" s="12">
        <v>125000</v>
      </c>
      <c r="C27">
        <v>15.71</v>
      </c>
      <c r="G27" s="12">
        <v>125000</v>
      </c>
      <c r="H27">
        <v>14.66</v>
      </c>
    </row>
    <row r="28" hidden="1" ht="12.75" customHeight="1" outlineLevel="1">
      <c r="B28" s="12">
        <v>150000</v>
      </c>
      <c r="C28">
        <v>15.31</v>
      </c>
      <c r="G28" s="12">
        <v>150000</v>
      </c>
      <c r="H28">
        <v>14.29</v>
      </c>
    </row>
    <row r="29" hidden="1" ht="12.75" customHeight="1" outlineLevel="1">
      <c r="B29" s="12">
        <v>175000</v>
      </c>
      <c r="C29">
        <v>14.98</v>
      </c>
      <c r="G29" s="12">
        <v>175000</v>
      </c>
      <c r="H29">
        <v>13.98</v>
      </c>
    </row>
    <row r="30" hidden="1" ht="12.75" customHeight="1" outlineLevel="1">
      <c r="B30" s="12">
        <v>200000</v>
      </c>
      <c r="C30">
        <v>14.7</v>
      </c>
      <c r="G30" s="12">
        <v>200000</v>
      </c>
      <c r="H30">
        <v>13.72</v>
      </c>
    </row>
    <row r="31" hidden="1" ht="12.75" customHeight="1" outlineLevel="1">
      <c r="B31" s="12">
        <v>225000</v>
      </c>
      <c r="C31">
        <v>14.46</v>
      </c>
      <c r="G31" s="12">
        <v>225000</v>
      </c>
      <c r="H31">
        <v>13.5</v>
      </c>
    </row>
    <row r="32" hidden="1" ht="12.75" customHeight="1" outlineLevel="1">
      <c r="B32" s="12">
        <v>250000</v>
      </c>
      <c r="C32">
        <v>14.25</v>
      </c>
      <c r="G32" s="12">
        <v>250000</v>
      </c>
      <c r="H32">
        <v>13.3</v>
      </c>
    </row>
    <row r="33" hidden="1" ht="12.75" customHeight="1" outlineLevel="1">
      <c r="B33" s="12">
        <v>300000</v>
      </c>
      <c r="C33">
        <v>13.89</v>
      </c>
      <c r="G33" s="12">
        <v>300000</v>
      </c>
      <c r="H33">
        <v>12.96</v>
      </c>
    </row>
    <row r="34" hidden="1" ht="12.75" customHeight="1" outlineLevel="1">
      <c r="B34" s="12">
        <v>350000</v>
      </c>
      <c r="C34">
        <v>13.59</v>
      </c>
      <c r="G34" s="12">
        <v>350000</v>
      </c>
      <c r="H34">
        <v>12.68</v>
      </c>
    </row>
    <row r="35" hidden="1" ht="12.75" customHeight="1" outlineLevel="1">
      <c r="B35" s="12">
        <v>400000</v>
      </c>
      <c r="C35">
        <v>13.34</v>
      </c>
      <c r="G35" s="12">
        <v>400000</v>
      </c>
      <c r="H35">
        <v>12.45</v>
      </c>
    </row>
    <row r="36" hidden="1" ht="12.75" customHeight="1" outlineLevel="1">
      <c r="B36" s="12">
        <v>450000</v>
      </c>
      <c r="C36">
        <v>13.12</v>
      </c>
      <c r="G36" s="12">
        <v>450000</v>
      </c>
      <c r="H36">
        <v>12.24</v>
      </c>
    </row>
    <row r="37" hidden="1" ht="12.75" customHeight="1" outlineLevel="1">
      <c r="B37" s="12">
        <v>500000</v>
      </c>
      <c r="C37">
        <v>12.92</v>
      </c>
      <c r="G37" s="12">
        <v>500000</v>
      </c>
      <c r="H37">
        <v>12.06</v>
      </c>
    </row>
    <row r="38" hidden="1" ht="12.75" customHeight="1" outlineLevel="1">
      <c r="B38" s="12">
        <v>600000</v>
      </c>
      <c r="C38">
        <v>12.6</v>
      </c>
      <c r="G38" s="12">
        <v>600000</v>
      </c>
      <c r="H38">
        <v>11.76</v>
      </c>
    </row>
    <row r="39" hidden="1" ht="12.75" customHeight="1" outlineLevel="1">
      <c r="B39" s="12">
        <v>700000</v>
      </c>
      <c r="C39">
        <v>12.33</v>
      </c>
      <c r="G39" s="12">
        <v>700000</v>
      </c>
      <c r="H39">
        <v>11.51</v>
      </c>
    </row>
    <row r="40" hidden="1" ht="12.75" customHeight="1" outlineLevel="1">
      <c r="B40" s="12">
        <v>800000</v>
      </c>
      <c r="C40">
        <v>12.1</v>
      </c>
      <c r="G40" s="12">
        <v>800000</v>
      </c>
      <c r="H40">
        <v>11.29</v>
      </c>
    </row>
    <row r="41" hidden="1" ht="12.75" customHeight="1" outlineLevel="1">
      <c r="B41" s="12">
        <v>900000</v>
      </c>
      <c r="C41">
        <v>11.9</v>
      </c>
      <c r="G41" s="12">
        <v>900000</v>
      </c>
      <c r="H41">
        <v>11.11</v>
      </c>
    </row>
    <row r="42" hidden="1" ht="12.75" customHeight="1" outlineLevel="1">
      <c r="B42" s="12">
        <v>1000000</v>
      </c>
      <c r="C42">
        <v>11.72</v>
      </c>
      <c r="G42" s="12">
        <v>1000000</v>
      </c>
      <c r="H42">
        <v>10.94</v>
      </c>
    </row>
    <row r="43" hidden="1" ht="12.75" customHeight="1" outlineLevel="1">
      <c r="B43" s="12">
        <v>1250000</v>
      </c>
      <c r="C43">
        <v>11.36</v>
      </c>
      <c r="G43" s="12">
        <v>1250000</v>
      </c>
      <c r="H43">
        <v>10.6</v>
      </c>
    </row>
    <row r="44" hidden="1" ht="12.75" customHeight="1" outlineLevel="1">
      <c r="B44" s="12">
        <v>1500000</v>
      </c>
      <c r="C44">
        <v>11.07</v>
      </c>
      <c r="G44" s="12">
        <v>1500000</v>
      </c>
      <c r="H44">
        <v>10.34</v>
      </c>
    </row>
    <row r="45" hidden="1" ht="12.75" customHeight="1" outlineLevel="1">
      <c r="B45" s="12">
        <v>1750000</v>
      </c>
      <c r="C45">
        <v>10.84</v>
      </c>
      <c r="G45" s="12">
        <v>1750000</v>
      </c>
      <c r="H45">
        <v>10.11</v>
      </c>
    </row>
    <row r="46" hidden="1" ht="12.75" customHeight="1" outlineLevel="1">
      <c r="B46" s="12">
        <v>2000000</v>
      </c>
      <c r="C46">
        <v>10.63</v>
      </c>
      <c r="G46" s="12">
        <v>2000000</v>
      </c>
      <c r="H46">
        <v>9.93</v>
      </c>
    </row>
    <row r="47" hidden="1" ht="12.75" customHeight="1" outlineLevel="1">
      <c r="B47" s="12">
        <v>2250000</v>
      </c>
      <c r="C47">
        <v>10.46</v>
      </c>
      <c r="G47" s="12">
        <v>2250000</v>
      </c>
      <c r="H47">
        <v>9.76</v>
      </c>
    </row>
    <row r="48" hidden="1" ht="12.75" customHeight="1" outlineLevel="1">
      <c r="B48" s="12">
        <v>2500000</v>
      </c>
      <c r="C48">
        <v>10.31</v>
      </c>
      <c r="G48" s="12">
        <v>2500000</v>
      </c>
      <c r="H48">
        <v>9.62</v>
      </c>
    </row>
    <row r="49" hidden="1" ht="12.75" customHeight="1" outlineLevel="1">
      <c r="B49" s="12">
        <v>3000000</v>
      </c>
      <c r="C49">
        <v>10.04</v>
      </c>
      <c r="G49" s="12">
        <v>3000000</v>
      </c>
      <c r="H49">
        <v>9.38</v>
      </c>
    </row>
    <row r="50" hidden="1" ht="12.75" customHeight="1" outlineLevel="1">
      <c r="B50" s="12">
        <v>3500000</v>
      </c>
      <c r="C50">
        <v>9.83</v>
      </c>
      <c r="G50" s="12">
        <v>3500000</v>
      </c>
      <c r="H50">
        <v>9.18</v>
      </c>
    </row>
    <row r="51" hidden="1" ht="12.75" customHeight="1" outlineLevel="1">
      <c r="B51" s="12">
        <v>4000000</v>
      </c>
      <c r="C51">
        <v>9.65</v>
      </c>
      <c r="G51" s="12">
        <v>4000000</v>
      </c>
      <c r="H51">
        <v>9</v>
      </c>
    </row>
    <row r="52" hidden="1" ht="12.75" customHeight="1" outlineLevel="1">
      <c r="B52" s="12">
        <v>5000000</v>
      </c>
      <c r="C52">
        <v>9.35</v>
      </c>
      <c r="G52" s="12">
        <v>5000000</v>
      </c>
      <c r="H52">
        <v>8.73</v>
      </c>
    </row>
    <row r="53" hidden="1" ht="12.75" customHeight="1" outlineLevel="1">
      <c r="B53" s="12">
        <v>6000000</v>
      </c>
      <c r="C53">
        <v>9.11</v>
      </c>
      <c r="G53" s="12">
        <v>6000000</v>
      </c>
      <c r="H53">
        <v>8.51</v>
      </c>
    </row>
    <row r="54" hidden="1" ht="12.75" customHeight="1" outlineLevel="1">
      <c r="B54" s="12">
        <v>7000000</v>
      </c>
      <c r="C54">
        <v>8.92</v>
      </c>
      <c r="G54" s="12">
        <v>7000000</v>
      </c>
      <c r="H54">
        <v>8.32</v>
      </c>
    </row>
    <row r="55" hidden="1" ht="12.75" customHeight="1" outlineLevel="1">
      <c r="B55" s="12">
        <v>8000000</v>
      </c>
      <c r="C55">
        <v>8.75</v>
      </c>
      <c r="G55" s="12">
        <v>8000000</v>
      </c>
      <c r="H55">
        <v>8.17</v>
      </c>
    </row>
    <row r="56" hidden="1" ht="12.75" customHeight="1" outlineLevel="1">
      <c r="B56" s="12">
        <v>9000000</v>
      </c>
      <c r="C56">
        <v>8.61</v>
      </c>
      <c r="G56" s="12">
        <v>9000000</v>
      </c>
      <c r="H56">
        <v>8.03</v>
      </c>
    </row>
    <row r="57" hidden="1" ht="12.75" customHeight="1" outlineLevel="1">
      <c r="B57" s="12">
        <v>10000000</v>
      </c>
      <c r="C57">
        <v>8.48</v>
      </c>
      <c r="G57" s="12">
        <v>10000000</v>
      </c>
      <c r="H57">
        <v>7.92</v>
      </c>
    </row>
    <row r="58" hidden="1" ht="12.75" customHeight="1" outlineLevel="1">
      <c r="B58" s="12">
        <v>11000000</v>
      </c>
      <c r="C58">
        <v>8.37</v>
      </c>
      <c r="G58" s="12">
        <v>11000000</v>
      </c>
      <c r="H58">
        <v>7.81</v>
      </c>
    </row>
    <row r="59" hidden="1" ht="12.75" customHeight="1" outlineLevel="1">
      <c r="B59" s="12">
        <v>12000000</v>
      </c>
      <c r="C59">
        <v>8.26</v>
      </c>
      <c r="G59" s="12">
        <v>12000000</v>
      </c>
      <c r="H59">
        <v>7.72</v>
      </c>
    </row>
    <row r="60" hidden="1" ht="12.75" customHeight="1" outlineLevel="1">
      <c r="B60" s="12">
        <v>13000000</v>
      </c>
      <c r="C60">
        <v>8.17</v>
      </c>
      <c r="G60" s="12">
        <v>13000000</v>
      </c>
      <c r="H60">
        <v>7.63</v>
      </c>
    </row>
    <row r="61" hidden="1" ht="12.75" customHeight="1" outlineLevel="1">
      <c r="B61" s="12">
        <v>14000000</v>
      </c>
      <c r="C61">
        <v>8.09</v>
      </c>
      <c r="G61" s="12">
        <v>14000000</v>
      </c>
      <c r="H61">
        <v>7.55</v>
      </c>
    </row>
    <row r="62" hidden="1" ht="13.5" customHeight="1" outlineLevel="1">
      <c r="B62" s="12">
        <v>15000000</v>
      </c>
      <c r="C62">
        <v>8.01</v>
      </c>
      <c r="G62" s="12">
        <v>15000000</v>
      </c>
      <c r="H62">
        <v>7.48</v>
      </c>
    </row>
    <row r="63" ht="69.95" customHeight="1">
      <c r="B63" s="12" t="str">
        <v>(1) En fonction de la complexité de la situation urbanistique du bien (zone natura 2000, …), de l'impact urbanistique du projet, de la nécessité d'une exécution bilingue du marché ou de la nécessité d'un phasage de la mission ou du chantier (liée à la nécessaire continuité de fonctionnement de l'infrastructure pendant le chantier ou des contraintes imposées par des subventions par exemple), la charge administrative pour l'architecte pourrait être alourdie (étude d'incidences, etc, …). Dans ce cas, un supplément d'honoraires peut être envisagé.</v>
      </c>
    </row>
    <row r="64" ht="13.5" customHeight="1"/>
    <row r="65" ht="13.5" customHeight="1">
      <c r="B65" t="str">
        <v>(2) En fonction de la nature du programme ou du type d'opération à mener, la part détude des ingénieurs  (stabilité et techniques spéciales) peut varier, ce pourcentage peut donc être amené à être modulé.</v>
      </c>
      <c r="J65" t="str">
        <v>Sous-Total</v>
      </c>
      <c r="K65" s="12">
        <f>K9+K20</f>
        <v>425544.3</v>
      </c>
      <c r="L65" s="18">
        <f>L9+L10+L11+L20</f>
        <v>17.95545569620253</v>
      </c>
      <c r="N65" s="15">
        <f>L65*O75</f>
        <v>0.17901793187850856</v>
      </c>
    </row>
    <row r="66" ht="13.5" customHeight="1">
      <c r="J66" t="str">
        <v>PEB (le cas échéant)</v>
      </c>
      <c r="K66" t="str">
        <v>PM</v>
      </c>
      <c r="L66" t="str">
        <v>PM</v>
      </c>
    </row>
    <row r="67" ht="13.5" customHeight="1">
      <c r="J67" t="str">
        <v>design mobilier  (3)</v>
      </c>
      <c r="K67" t="str">
        <v>PM</v>
      </c>
      <c r="L67" t="str">
        <v>PM</v>
      </c>
    </row>
    <row r="68" ht="13.5" customHeight="1">
      <c r="B68" t="str">
        <v>(3) la compétence en design mobilier doit être intégrée dans l'équipe d'auteur de projet si un design mobilier sur mesure est demandé. Dans ce cas, la compétence est valorisée via le montant des travaux qui inclut un budget pour ce mobilier</v>
      </c>
      <c r="J68" t="str">
        <v>signalétique</v>
      </c>
      <c r="K68" s="12">
        <f>C9*L68%</f>
        <v>7110</v>
      </c>
      <c r="L68" s="18">
        <v>0.3</v>
      </c>
      <c r="N68" s="15">
        <f>L68*O75</f>
        <v>0.0029910340607457223</v>
      </c>
    </row>
    <row r="69" ht="13.5" customHeight="1">
      <c r="J69" t="str">
        <v>acoustique (4)</v>
      </c>
      <c r="K69" s="12">
        <f>C9*L69%</f>
        <v>7110</v>
      </c>
      <c r="L69" s="18">
        <v>0.3</v>
      </c>
      <c r="N69" s="15">
        <f>L69*O75</f>
        <v>0.0029910340607457223</v>
      </c>
    </row>
    <row r="70" ht="13.5" customHeight="1">
      <c r="J70" t="str">
        <v>paysage (5)</v>
      </c>
      <c r="K70" s="12">
        <f>C9*L70%</f>
        <v>0</v>
      </c>
      <c r="L70" s="18">
        <v>0</v>
      </c>
      <c r="N70" s="15">
        <f>L70*O75</f>
        <v>0</v>
      </c>
    </row>
    <row r="71" ht="13.5" customHeight="1">
      <c r="B71" t="str">
        <v>(4)  Pour l'acoustique, on compte au minimum 0,3% du montant total des travaux. On peut monter jusqu'à 0,8 % en fonction l'activité (besoins et/ou impacts spécifiques en matière acoustique: écoles, lieux de travail, lieux culturels, lieux de spectacle, ...) et de l'environnement (pouvant être sensible: voisins proches, etc... ou lui même générateur de nuisances sonores: ligne ferroviaire, ...). L'acousticien doit donner son avis sur tout, isolation acoustique de l'enveloppe du bâti, mais aussi confort acoustique, pour la bonne qualité des activités, y compris sur les équipements.</v>
      </c>
      <c r="J71" t="str">
        <v>autre discipline? (6)</v>
      </c>
      <c r="K71" s="12">
        <f>L71%*C9</f>
        <v>0</v>
      </c>
      <c r="L71">
        <v>0</v>
      </c>
      <c r="N71" s="15">
        <f>L71*O75</f>
        <v>0</v>
      </c>
    </row>
    <row r="72" ht="24.95" customHeight="1">
      <c r="J72" t="str">
        <v>TOTAL</v>
      </c>
      <c r="K72" s="12">
        <f>SUM(K65:K71)</f>
        <v>439764.3</v>
      </c>
      <c r="L72" s="19">
        <f>SUM(L65:L71)</f>
        <v>18.555455696202532</v>
      </c>
    </row>
    <row r="73" ht="13.5" customHeight="1"/>
    <row r="74" ht="13.5" customHeight="1">
      <c r="J74" t="str">
        <v>TAUX FORFAITAIRE arrondi à</v>
      </c>
      <c r="L74" s="7">
        <f>ROUND(L72/0.5,0)/100*0.5</f>
        <v>0.185</v>
      </c>
      <c r="M74" t="str">
        <v>(7)</v>
      </c>
      <c r="N74" t="str">
        <v>Facteur d'arrondissement :</v>
      </c>
    </row>
    <row r="75" ht="13.5" customHeight="1">
      <c r="B75" t="str">
        <v>(5) Pour le paysage, compter ces honoraires spécifiques de 0,75 % du montant total des travaux si les aménagments attendus vont au-delà d'un simple aménagment d'abords directs de bâtiments (grand jardin, parc, place, masterplanning sur grand terrain, …).</v>
      </c>
      <c r="J75" t="str">
        <v xml:space="preserve">MONTANT ESTIME à </v>
      </c>
      <c r="L75" s="5">
        <f>C9*L74</f>
        <v>438450</v>
      </c>
      <c r="O75">
        <f>L74/L72</f>
        <v>0.009970113535819074</v>
      </c>
    </row>
    <row r="76" ht="13.5" customHeight="1"/>
    <row r="77" ht="13.5" customHeight="1"/>
    <row r="78" ht="13.5" customHeight="1">
      <c r="B78" t="str">
        <v xml:space="preserve">(6) Parmi les autres disciplines, la compétence d'un(e) scénographe peut s'avérer nécessaire (projet de musée ou de théâtre par exemple), pour laquelle on peut compter jusqu'à 1,5% du montant des travaux. On peut également ajouter une mission BIM (si le maître d'ouvrage le demande expressément ou si il a des ambitions poussées en matière de circularité du bâtiment, à laquelle le BIM peut contribuer), pour laquelle on peut compter 1% du montant des travaux. </v>
      </c>
    </row>
    <row r="79" ht="13.5" customHeight="1"/>
    <row r="80" ht="13.5" customHeight="1"/>
    <row r="81" ht="13.5" customHeight="1"/>
    <row r="82" ht="13.5" customHeight="1"/>
    <row r="83" ht="13.5" customHeight="1">
      <c r="B83" t="str">
        <v>(7) En cas de mission incluant une tranche «Diagnostic préalable», appliquer un facteur de 95% au taux final. Il est en effet considéré que cette mission préalable, faisant l’objet d’une rémunération supplémentaire et distincte, «donne une avance» au prestataire sur les étapes ultérieures.</v>
      </c>
    </row>
    <row r="84" ht="13.5" customHeight="1"/>
    <row r="85" ht="13.5" customHeight="1"/>
    <row r="86" ht="13.5" customHeight="1"/>
    <row r="87" ht="13.5" customHeight="1"/>
  </sheetData>
  <mergeCells count="28">
    <mergeCell ref="J20:J21"/>
    <mergeCell ref="K20:K21"/>
    <mergeCell ref="L20:L21"/>
    <mergeCell ref="N20:N21"/>
    <mergeCell ref="O20:O21"/>
    <mergeCell ref="B75:H76"/>
    <mergeCell ref="B78:H81"/>
    <mergeCell ref="N74:O74"/>
    <mergeCell ref="N6:O6"/>
    <mergeCell ref="B7:C7"/>
    <mergeCell ref="K18:L18"/>
    <mergeCell ref="B65:H66"/>
    <mergeCell ref="B63:H63"/>
    <mergeCell ref="B68:H69"/>
    <mergeCell ref="B70:H70"/>
    <mergeCell ref="B71:H73"/>
    <mergeCell ref="B20:B21"/>
    <mergeCell ref="D20:D21"/>
    <mergeCell ref="E20:E21"/>
    <mergeCell ref="G20:G21"/>
    <mergeCell ref="I20:I21"/>
    <mergeCell ref="B3:L3"/>
    <mergeCell ref="B4:L4"/>
    <mergeCell ref="K6:L7"/>
    <mergeCell ref="B8:C8"/>
    <mergeCell ref="B18:E18"/>
    <mergeCell ref="G18:J18"/>
    <mergeCell ref="B6:J6"/>
  </mergeCells>
  <pageMargins left="0.2362204724409449" right="0.1968503937007874" top="0.7480314960629921" bottom="0.7480314960629921" header="0.31496062992125984" footer="0.31496062992125984"/>
  <ignoredErrors>
    <ignoredError numberStoredAsText="1" sqref="A1:P87"/>
  </ignoredErrors>
  <legacyDrawing r:id="rId1"/>
</worksheet>
</file>

<file path=xl/worksheets/sheet11.xml><?xml version="1.0" encoding="utf-8"?>
<worksheet xmlns="http://schemas.openxmlformats.org/spreadsheetml/2006/main" xmlns:r="http://schemas.openxmlformats.org/officeDocument/2006/relationships">
  <dimension ref="B1:L26"/>
  <sheetViews>
    <sheetView workbookViewId="0" rightToLeft="0"/>
  </sheetViews>
  <cols>
    <col min="1" max="1" customWidth="1" width="3.7109375"/>
    <col min="2" max="2" customWidth="1" width="37.140625"/>
    <col min="3" max="3" customWidth="1" width="5.7109375"/>
    <col min="4" max="4" customWidth="1" width="20.7109375"/>
    <col min="5" max="5" customWidth="1" width="20.7109375"/>
    <col min="6" max="6" customWidth="1" width="20.7109375"/>
    <col min="7" max="7" customWidth="1" width="20.7109375"/>
    <col min="8" max="8" customWidth="1" width="20.7109375"/>
    <col min="9" max="9" customWidth="1" width="20.7109375"/>
  </cols>
  <sheetData>
    <row r="1" ht="15" customHeight="1">
      <c r="B1" t="str">
        <f>'Budget global'!B1</f>
        <v>VILLE_Projet de xxxxxxxxxxxxxxxxxxxxxxxxxxxxxxxxxxxxxx</v>
      </c>
      <c r="E1" t="str">
        <v xml:space="preserve">Version du </v>
      </c>
      <c r="F1" t="str">
        <f>'Budget global'!D1</f>
        <v>XX-XX-XXXX</v>
      </c>
    </row>
    <row r="2" ht="15" customHeight="1"/>
    <row r="3" ht="20.1" customHeight="1">
      <c r="B3" t="str">
        <v>SYNTHESE (montants TVAC)</v>
      </c>
    </row>
    <row r="4" ht="15.75" customHeight="1"/>
    <row r="5">
      <c r="D5" t="str">
        <v>septembre-décembre 2021</v>
      </c>
      <c r="E5" t="str">
        <v>janvier - octobre 2021</v>
      </c>
      <c r="G5" s="9" t="str">
        <v>janvier 2022 - janvier 2025</v>
      </c>
    </row>
    <row r="6">
      <c r="B6" t="str">
        <v>Montant global de l'opération (TVAC)</v>
      </c>
      <c r="D6" t="str">
        <v>étapes préalables</v>
      </c>
      <c r="E6" t="str">
        <v>passation marché de services</v>
      </c>
      <c r="G6" t="str">
        <v>execution marché de services</v>
      </c>
    </row>
    <row r="7" ht="12.75" customHeight="1">
      <c r="E7" t="str">
        <v>selection qualitative</v>
      </c>
      <c r="F7" t="str">
        <v>attribution</v>
      </c>
      <c r="G7" t="str">
        <v>études</v>
      </c>
      <c r="H7" t="str">
        <v>assistance passation marché travaux</v>
      </c>
      <c r="I7" t="str">
        <v>suivi de chantier</v>
      </c>
    </row>
    <row r="8">
      <c r="I8" t="str">
        <v>exécution travaux</v>
      </c>
    </row>
    <row r="9"/>
    <row r="10">
      <c r="B10" t="str">
        <f>'Budget global'!B23</f>
        <v>2.1. Etudes/travaux préparatoires</v>
      </c>
    </row>
    <row r="11">
      <c r="B11" s="8">
        <f>'Budget global'!H23</f>
        <v>118809.9</v>
      </c>
      <c r="D11" s="8">
        <f>B11</f>
        <v>118809.9</v>
      </c>
    </row>
    <row r="12"/>
    <row r="13">
      <c r="B13" t="str">
        <f>'Budget global'!B29</f>
        <v>2.2. Passation du marché d'auteur de projet</v>
      </c>
    </row>
    <row r="14">
      <c r="B14" s="8">
        <f>'Budget global'!$H$29</f>
        <v>37630</v>
      </c>
      <c r="F14" s="8">
        <f>B14</f>
        <v>37630</v>
      </c>
    </row>
    <row r="15"/>
    <row r="16">
      <c r="B16" t="str">
        <f>'Budget global'!B37</f>
        <v>2.3. Honoraires de l'auteur de projet</v>
      </c>
    </row>
    <row r="17">
      <c r="B17" s="8">
        <f>'Budget global'!H37</f>
        <v>370454.2</v>
      </c>
      <c r="G17" s="8">
        <f>55%*B17</f>
        <v>203749.81000000003</v>
      </c>
      <c r="H17" s="8">
        <f>5%*B17</f>
        <v>18522.710000000003</v>
      </c>
      <c r="I17" s="8">
        <f>40%*B17</f>
        <v>148181.68000000002</v>
      </c>
    </row>
    <row r="18"/>
    <row r="19">
      <c r="B19" t="str">
        <f>'Budget global'!B43</f>
        <v>2.4. Travaux *</v>
      </c>
    </row>
    <row r="20">
      <c r="B20" s="8">
        <f>'Budget global'!H43</f>
        <v>3180787.5</v>
      </c>
      <c r="I20" s="8">
        <f>B20</f>
        <v>3180787.5</v>
      </c>
    </row>
    <row r="21"/>
    <row r="22">
      <c r="B22" t="str">
        <f>'Budget global'!B71</f>
        <v>2.5. Divers</v>
      </c>
    </row>
    <row r="23">
      <c r="B23" s="8">
        <f>'Budget global'!H71</f>
        <v>52211.5</v>
      </c>
      <c r="G23" s="8">
        <f>B23</f>
        <v>52211.5</v>
      </c>
    </row>
    <row r="25">
      <c r="B25" t="str">
        <v>TOTAL</v>
      </c>
    </row>
    <row r="26">
      <c r="B26" s="8">
        <f>SUM(B9:B24)</f>
        <v>3759893.1</v>
      </c>
    </row>
  </sheetData>
  <mergeCells count="6">
    <mergeCell ref="B3:I3"/>
    <mergeCell ref="E5:F5"/>
    <mergeCell ref="G5:I5"/>
    <mergeCell ref="G23:I23"/>
    <mergeCell ref="E6:F6"/>
    <mergeCell ref="G6:I6"/>
  </mergeCells>
  <pageMargins left="0.7" right="0.7" top="0.75" bottom="0.75" header="0.3" footer="0.3"/>
  <ignoredErrors>
    <ignoredError numberStoredAsText="1" sqref="B1:L26"/>
  </ignoredErrors>
</worksheet>
</file>

<file path=xl/worksheets/sheet2.xml><?xml version="1.0" encoding="utf-8"?>
<worksheet xmlns="http://schemas.openxmlformats.org/spreadsheetml/2006/main" xmlns:r="http://schemas.openxmlformats.org/officeDocument/2006/relationships">
  <dimension ref="A1:N107"/>
  <sheetViews>
    <sheetView workbookViewId="0" rightToLeft="0"/>
  </sheetViews>
  <cols>
    <col min="1" max="1" customWidth="1" width="3.7109375"/>
    <col min="2" max="2" customWidth="1" width="108.28515625"/>
    <col min="3" max="3" customWidth="1" width="21.42578125"/>
    <col min="4" max="4" customWidth="1" width="12.7109375"/>
    <col min="5" max="5" customWidth="1" width="15.7109375"/>
    <col min="6" max="6" customWidth="1" width="15.7109375"/>
    <col min="7" max="7" customWidth="1" width="25.7109375"/>
    <col min="8" max="8" customWidth="1" width="30.7109375"/>
    <col min="9" max="9" customWidth="1" width="105"/>
    <col min="10" max="10" customWidth="1" width="72.5703125"/>
  </cols>
  <sheetData>
    <row r="1" ht="15" customHeight="1">
      <c r="B1" t="str">
        <v>VILLE_Projet de xxxxxxxxxxxxxxxxxxxxxxxxxxxxxxxxxxxxxx</v>
      </c>
      <c r="C1" t="str">
        <v xml:space="preserve">Version du </v>
      </c>
      <c r="D1" t="str">
        <v>XX-XX-XXXX</v>
      </c>
    </row>
    <row r="2" ht="15" customHeight="1"/>
    <row r="3" ht="20.1" customHeight="1">
      <c r="B3" t="str">
        <v>BUDGET GLOBAL DE L'OPERATION</v>
      </c>
    </row>
    <row r="4" ht="15" customHeight="1"/>
    <row r="5" ht="20.1" customHeight="1">
      <c r="B5" t="str">
        <v>1/ DONNEES PREALABLES</v>
      </c>
    </row>
    <row r="6" ht="15" customHeight="1">
      <c r="B6" t="str">
        <v>Le projet porte sur un bâtiment de la FWB ou bénéficie d'une subvention"travaux" auprès de la FWB</v>
      </c>
      <c r="C6">
        <v>0</v>
      </c>
      <c r="D6" t="str">
        <v>&gt; indiquer 1 dans l'affirmative</v>
      </c>
    </row>
    <row r="7" ht="15" customHeight="1"/>
    <row r="8" ht="15" customHeight="1">
      <c r="B8" t="str">
        <v>Données nécessaires au calcul du budget relatif à la passation du marché de services :</v>
      </c>
      <c r="C8" t="str">
        <v>&gt; nombre d'experts et de soumissionnaires à adapter à la spécificité du marché</v>
      </c>
    </row>
    <row r="9" ht="15" customHeight="1">
      <c r="B9" t="str">
        <v>Comité de sélection</v>
      </c>
      <c r="C9">
        <v>1</v>
      </c>
      <c r="D9" t="str">
        <v>&gt; si PNSPP (ou toute autre procédure en un temps) SANS Appel à Manifestation d'intérêt préalable : indiquer 0</v>
      </c>
    </row>
    <row r="10" ht="15" customHeight="1">
      <c r="B10" t="str">
        <v>Jury d'attribution</v>
      </c>
      <c r="C10">
        <v>1</v>
      </c>
    </row>
    <row r="11" ht="15" customHeight="1">
      <c r="B11" t="str">
        <v>Négociation (le cas échéant)</v>
      </c>
      <c r="C11">
        <v>1</v>
      </c>
      <c r="D11" t="str">
        <v>&gt; négociation à prévoir par sécurité mais ne sera peut-être pas nécessaire</v>
      </c>
    </row>
    <row r="12" ht="15" customHeight="1">
      <c r="B12" t="str">
        <v>Nombre d'experts présents au comité de sélection =</v>
      </c>
      <c r="C12">
        <v>2</v>
      </c>
      <c r="D12" t="str">
        <v>&gt; si PNSPP (ou toute autre procédure en un temps) SANS Appel à Manifestation d'intérêt préalable : indiquer 0</v>
      </c>
    </row>
    <row r="13" ht="15" customHeight="1">
      <c r="B13" t="str">
        <v>Nombre d'experts présents au jury d'attribution =</v>
      </c>
      <c r="C13">
        <v>3</v>
      </c>
    </row>
    <row r="14" ht="15" customHeight="1">
      <c r="B14" t="str">
        <v>Nombre d'experts venant de l'étranger (pays limitrophe) =</v>
      </c>
      <c r="C14">
        <v>0</v>
      </c>
      <c r="D14" t="str">
        <v>&gt; sera activé uniquement si justifié par localisation/enjeux du projet ou encore la spécifiocité d'une compétence à évaluer</v>
      </c>
    </row>
    <row r="15" ht="15" customHeight="1">
      <c r="B15" t="str">
        <v>Expert extérieur à qui est confié la présidence (comité de sélection)</v>
      </c>
      <c r="C15">
        <v>1</v>
      </c>
      <c r="D15" t="str">
        <v>&gt; si PNSPP (ou toute autre procédure en un temps) SANS Appel à Manifestation d'intérêt préalable : indiquer 0</v>
      </c>
    </row>
    <row r="16" ht="15" customHeight="1">
      <c r="B16" t="str">
        <v>Expert extérieur à qui est confié la présidence (jury d'attribution)</v>
      </c>
      <c r="C16">
        <v>1</v>
      </c>
    </row>
    <row r="17" ht="15" customHeight="1">
      <c r="B17" t="str">
        <v>Nombre de soumissionnaires invités à remettre une offre =</v>
      </c>
      <c r="C17">
        <v>3</v>
      </c>
      <c r="D17" t="str">
        <v>&gt; si programmation complexe ou si possibilités multiples d'implantation dans le contexte indiquer 4, si les 2 conditions sont réunies, indiquer 5</v>
      </c>
    </row>
    <row r="18" ht="15" customHeight="1">
      <c r="B18" t="str">
        <v>Expert extérieur invité à la négociation (le cas échéant) =</v>
      </c>
      <c r="C18">
        <v>1</v>
      </c>
      <c r="D18" t="str">
        <v>&gt; négociation à prévoir par sécurité mais ne sera peut-être pas nécessaire</v>
      </c>
    </row>
    <row r="19" ht="15" customHeight="1"/>
    <row r="20" ht="15" customHeight="1"/>
    <row r="21" ht="20.1" customHeight="1">
      <c r="B21" t="str">
        <v xml:space="preserve">2/ BUDGET GLOBAL </v>
      </c>
    </row>
    <row r="22" ht="30" customHeight="1">
      <c r="C22" t="str">
        <v>Taux de TVA *</v>
      </c>
      <c r="D22" t="str">
        <v>Unité</v>
      </c>
      <c r="E22" t="str">
        <v>Quantité</v>
      </c>
      <c r="F22" t="str">
        <v>Prix unitaire</v>
      </c>
      <c r="G22" t="str">
        <v>Estimation HTVA</v>
      </c>
      <c r="H22" s="2" t="str">
        <v>Estimation TVAC</v>
      </c>
      <c r="I22" s="2" t="str">
        <v>Remarques :</v>
      </c>
    </row>
    <row r="23" ht="24.95" customHeight="1">
      <c r="B23" t="str">
        <v>2.1. Etudes/travaux préparatoires</v>
      </c>
      <c r="G23" s="2">
        <f>SUM(G24:G28)</f>
        <v>98190</v>
      </c>
      <c r="H23" s="2">
        <f>SUM(H24:H28)</f>
        <v>118809.9</v>
      </c>
      <c r="I23" t="str">
        <v>!!! Veillez à remettre la quantité à zéro si vous n'avez pas besoin de ces prestations</v>
      </c>
    </row>
    <row r="24" ht="15" customHeight="1">
      <c r="B24" t="str">
        <v>Etude préalable de définition (id. risques, coord audits, besoins, programmation, budgétisation, scenarii) **</v>
      </c>
      <c r="C24" s="3">
        <v>0.21</v>
      </c>
      <c r="D24" s="3" t="str">
        <v>fft</v>
      </c>
      <c r="E24" s="4">
        <v>1</v>
      </c>
      <c r="F24" s="5">
        <f>10%*G39</f>
        <v>28440</v>
      </c>
      <c r="G24" s="6">
        <f>E24*F24</f>
        <v>28440</v>
      </c>
      <c r="H24" s="2">
        <f>G24*1+C24*G24</f>
        <v>34412.4</v>
      </c>
      <c r="I24" t="str">
        <v>&gt; il s'agit d'une estimation liée aux honoraires de l'auteur de projet (5%)</v>
      </c>
    </row>
    <row r="25" ht="15" customHeight="1">
      <c r="B25" t="str">
        <v>Sondages (sol, bâtiment à rénover, …): stabilité, pollution</v>
      </c>
      <c r="C25" s="3">
        <v>0.21</v>
      </c>
      <c r="D25" s="3" t="str">
        <v>fft</v>
      </c>
      <c r="E25" s="4">
        <v>1</v>
      </c>
      <c r="F25" s="5">
        <f>4000</f>
        <v>4000</v>
      </c>
      <c r="G25" s="6">
        <f>E25*F25</f>
        <v>4000</v>
      </c>
      <c r="H25" s="2">
        <f>G25*1+C25*G25</f>
        <v>4840</v>
      </c>
    </row>
    <row r="26" ht="15" customHeight="1">
      <c r="B26" t="str">
        <v>Relevé bâtiments et terrain - géomètre + topo</v>
      </c>
      <c r="C26" s="3">
        <v>0.21</v>
      </c>
      <c r="D26" s="3" t="str">
        <v>fft</v>
      </c>
      <c r="E26" s="4">
        <v>1</v>
      </c>
      <c r="F26" s="5">
        <f>5000</f>
        <v>5000</v>
      </c>
      <c r="G26" s="6">
        <f>E26*F26</f>
        <v>5000</v>
      </c>
      <c r="H26" s="2">
        <f>G26*1+C26*G26</f>
        <v>6050</v>
      </c>
    </row>
    <row r="27" ht="15" customHeight="1">
      <c r="B27" t="str">
        <v>Inventaire amiante</v>
      </c>
      <c r="C27" s="3">
        <v>0.21</v>
      </c>
      <c r="D27" s="3" t="str">
        <v>fft</v>
      </c>
      <c r="E27" s="4">
        <v>1</v>
      </c>
      <c r="F27" s="5">
        <f>750</f>
        <v>750</v>
      </c>
      <c r="G27" s="6">
        <f>E27*F27</f>
        <v>750</v>
      </c>
      <c r="H27" s="2">
        <f>G27*1+C27*G27</f>
        <v>907.5</v>
      </c>
    </row>
    <row r="28" ht="15" customHeight="1">
      <c r="B28" t="str">
        <v>Démolitions préalables</v>
      </c>
      <c r="C28" s="3">
        <v>0.21</v>
      </c>
      <c r="D28" s="3" t="str">
        <v>m3</v>
      </c>
      <c r="E28" s="4">
        <v>300</v>
      </c>
      <c r="F28" s="5">
        <v>200</v>
      </c>
      <c r="G28" s="6">
        <f>E28*F28</f>
        <v>60000</v>
      </c>
      <c r="H28" s="2">
        <f>G28*1+C28*G28</f>
        <v>72600</v>
      </c>
    </row>
    <row r="29" ht="24.95" customHeight="1">
      <c r="B29" t="str">
        <v>2.2. Passation du marché d'auteur de projet</v>
      </c>
      <c r="G29" s="2">
        <f>SUM(G30:G36)</f>
        <v>35950</v>
      </c>
      <c r="H29" s="2">
        <f>SUM(H30:H36)</f>
        <v>37630</v>
      </c>
      <c r="I29" t="str">
        <v>&gt; tout ce qui est défraiement, dédommagements, etc. n'est pas soumis à la TVA</v>
      </c>
    </row>
    <row r="30" ht="15" customHeight="1">
      <c r="B30" t="str">
        <v>Défraiement experts extérieurs (comité de sélection)</v>
      </c>
      <c r="C30" s="3">
        <v>0</v>
      </c>
      <c r="G30" s="5">
        <f>C9*(450*C12+C15*150)</f>
        <v>1050</v>
      </c>
      <c r="H30" s="2">
        <f>G30*1+C30*G30</f>
        <v>1050</v>
      </c>
      <c r="I30" t="str">
        <v>&gt; supprimer la ligne si PNSPP (ou toute autre procédure en un temps) SANS Appel à Manifestation d'intérêt préalable</v>
      </c>
    </row>
    <row r="31" ht="15" customHeight="1">
      <c r="B31" t="str">
        <v>Défraiement experts extérieurs (jury d'attribution)</v>
      </c>
      <c r="C31" s="3">
        <v>0</v>
      </c>
      <c r="G31" s="5">
        <f>C10*(450*C13+150*C16)</f>
        <v>1500</v>
      </c>
      <c r="H31" s="2">
        <f>G31*1+C31*G31</f>
        <v>1500</v>
      </c>
    </row>
    <row r="32" ht="15" customHeight="1">
      <c r="B32" t="str">
        <v>Transport (+nuit hotel le cas échéant) experts extérieurs (comité de sélection)</v>
      </c>
      <c r="C32" s="3">
        <v>0</v>
      </c>
      <c r="G32" s="5">
        <f>C9*((50*C12)+(C14*(100+100)))</f>
        <v>100</v>
      </c>
      <c r="H32" s="2">
        <f>G32*1+C32*G32</f>
        <v>100</v>
      </c>
      <c r="I32" t="str">
        <v>&gt; supprimer la ligne si PNSPP (ou toute autre procédure en un temps) SANS Appel à Manifestation d'intérêt préalable</v>
      </c>
    </row>
    <row r="33" ht="15" customHeight="1">
      <c r="B33" t="str">
        <v>Transport (+nuit hotel le cas échéant) experts extérieurs (jury d'attribution)</v>
      </c>
      <c r="C33" s="3">
        <v>0</v>
      </c>
      <c r="G33" s="5">
        <f>C10*((50*C13)+(C14*(100+100)))</f>
        <v>150</v>
      </c>
      <c r="H33" s="2">
        <f>G33*1+C33*G33</f>
        <v>150</v>
      </c>
    </row>
    <row r="34" ht="15" customHeight="1">
      <c r="B34" t="str">
        <v>Maquette de contexte</v>
      </c>
      <c r="C34" s="3">
        <v>0.21</v>
      </c>
      <c r="G34" s="5">
        <v>8000</v>
      </c>
      <c r="H34" s="2">
        <f>G34*1+C34*G34</f>
        <v>9680</v>
      </c>
      <c r="I34" t="str">
        <v>&gt; le cas échéant</v>
      </c>
    </row>
    <row r="35" ht="15" customHeight="1">
      <c r="B35" t="str">
        <v>Dédommagement offres non lauréates ET LAUREATE</v>
      </c>
      <c r="C35" s="3">
        <v>0</v>
      </c>
      <c r="G35" s="5">
        <f>(C17)*Dédommagement!B4</f>
        <v>24900</v>
      </c>
      <c r="H35" s="2">
        <f>G35*1+C35*G35</f>
        <v>24900</v>
      </c>
      <c r="I35" t="str">
        <v>&gt; lié à l'onglet "Dédommagement"</v>
      </c>
    </row>
    <row r="36" ht="15" customHeight="1">
      <c r="B36" t="str">
        <v>Négociation, le cas échéant (sur base de la présence d'un expert pour 1/2 journée)</v>
      </c>
      <c r="C36" s="3">
        <v>0</v>
      </c>
      <c r="G36" s="5">
        <f>C11*(250*C18)</f>
        <v>250</v>
      </c>
      <c r="H36" s="2">
        <f>G36*1+C36*G36</f>
        <v>250</v>
      </c>
    </row>
    <row r="37" ht="24.95" customHeight="1">
      <c r="B37" t="str">
        <v>2.3. Honoraires de l'auteur de projet</v>
      </c>
      <c r="G37" s="2">
        <f>SUM(G38:G42)</f>
        <v>304720</v>
      </c>
      <c r="H37" s="2">
        <f>SUM(H38:H42)</f>
        <v>370454.2</v>
      </c>
    </row>
    <row r="38" ht="15" customHeight="1">
      <c r="B38" t="str">
        <v>Honoraires sur prestation préalable éventuelle (Tranche 0) **</v>
      </c>
      <c r="C38" s="3">
        <v>0.21</v>
      </c>
      <c r="D38" s="3" t="str">
        <v>% mission</v>
      </c>
      <c r="E38" s="4">
        <v>0</v>
      </c>
      <c r="G38" s="5">
        <f>G39*0.05*E38</f>
        <v>0</v>
      </c>
      <c r="H38" s="2">
        <f>G38*1+C38*G38</f>
        <v>0</v>
      </c>
      <c r="I38" t="str">
        <v>&gt; à activer en cas de besoin et a priori si il n'y a pas déjà eu d'étude préablable repris en 2.1.</v>
      </c>
    </row>
    <row r="39" ht="30" customHeight="1">
      <c r="B39" t="str">
        <v>Honoraires sur mission classique auteur de projet (Tranches 1, 2 et 3)</v>
      </c>
      <c r="C39" s="3">
        <v>0.21</v>
      </c>
      <c r="D39" s="3" t="str">
        <v>taux</v>
      </c>
      <c r="E39" s="3">
        <f>'Honor-Cat 2'!L74</f>
        <v>0.12</v>
      </c>
      <c r="G39" s="5">
        <f>'Honor-Cat 2'!L75</f>
        <v>284400</v>
      </c>
      <c r="H39" s="2">
        <f>G39*1+C39*G39</f>
        <v>344124</v>
      </c>
    </row>
    <row r="40" ht="15" customHeight="1">
      <c r="B40" t="str">
        <v>Déduction dédommagement offre du lauréat</v>
      </c>
      <c r="C40" s="3">
        <v>0</v>
      </c>
      <c r="G40" s="5">
        <f>-Dédommagement!E33</f>
        <v>-8300</v>
      </c>
      <c r="H40" s="2">
        <f>G40*1+C40*G40</f>
        <v>-8300</v>
      </c>
      <c r="I40" t="str">
        <v>&gt; lié à l'onglet "Dédommagement"</v>
      </c>
    </row>
    <row r="41" ht="15" customHeight="1">
      <c r="B41" t="str">
        <v>Honoraires sur imprévus ***</v>
      </c>
      <c r="C41" s="3">
        <v>0.21</v>
      </c>
      <c r="D41" s="3" t="str">
        <v>% travaux</v>
      </c>
      <c r="E41" s="7">
        <f>E69</f>
        <v>0.075</v>
      </c>
      <c r="G41" s="5">
        <f>E41*G39</f>
        <v>21330</v>
      </c>
      <c r="H41" s="2">
        <f>G41*1+C41*G41</f>
        <v>25809.3</v>
      </c>
      <c r="I41" t="str">
        <v>&gt; lié à la case "Imprévus" ci-dessous</v>
      </c>
    </row>
    <row r="42" ht="15" customHeight="1">
      <c r="B42" t="str">
        <v>Honoraires sur installation de bâtiments temporaires (le cas échéant) ****</v>
      </c>
      <c r="C42" s="3">
        <v>0.21</v>
      </c>
      <c r="D42" s="3" t="str">
        <v>taux</v>
      </c>
      <c r="E42" s="7">
        <v>0.09</v>
      </c>
      <c r="G42" s="5">
        <f>E42*G70</f>
        <v>7290</v>
      </c>
      <c r="H42" s="2">
        <f>G42*1+C42*G42</f>
        <v>8820.9</v>
      </c>
    </row>
    <row r="43" ht="24.95" customHeight="1">
      <c r="B43" t="str">
        <v>2.4. Travaux *</v>
      </c>
      <c r="C43" s="3">
        <v>0.21</v>
      </c>
      <c r="G43" s="2">
        <f>SUM(G68:G70)</f>
        <v>2628750</v>
      </c>
      <c r="H43" s="2">
        <f>SUM(H68:H70)</f>
        <v>3180787.5</v>
      </c>
      <c r="I43" t="str">
        <v>! Veillez à bien adapter les quantités et prix unitaires en fonction de votre projet</v>
      </c>
    </row>
    <row r="44" ht="15" customHeight="1">
      <c r="B44" t="str">
        <v>5.A. Travaux de base :</v>
      </c>
    </row>
    <row r="45" ht="15" customHeight="1">
      <c r="B45" t="str">
        <v>Bâtiment(s) :</v>
      </c>
    </row>
    <row r="46" ht="15" customHeight="1">
      <c r="B46" t="str">
        <v>Démolitions ponctuelles nécessaires</v>
      </c>
      <c r="C46" s="3">
        <f>C43</f>
        <v>0.21</v>
      </c>
      <c r="D46" s="3" t="str">
        <v>PM</v>
      </c>
      <c r="G46" s="5" t="str">
        <v>PM</v>
      </c>
    </row>
    <row r="47" ht="15" customHeight="1">
      <c r="B47" t="str">
        <v>Nouvelle construction (y compris extension, le cas échéant)</v>
      </c>
      <c r="C47" s="3">
        <f>C43</f>
        <v>0.21</v>
      </c>
      <c r="D47" s="3" t="str">
        <v>m2</v>
      </c>
      <c r="E47" s="4">
        <v>200</v>
      </c>
      <c r="F47" s="5">
        <v>3250</v>
      </c>
      <c r="G47" s="5">
        <f>E47*F47</f>
        <v>650000</v>
      </c>
    </row>
    <row r="48" ht="15" customHeight="1">
      <c r="B48" t="str">
        <v>Rénovation</v>
      </c>
      <c r="C48" s="3">
        <f>C43</f>
        <v>0.21</v>
      </c>
      <c r="D48" s="3" t="str">
        <v>m2</v>
      </c>
      <c r="E48" s="4">
        <v>625</v>
      </c>
      <c r="F48" s="5">
        <v>2200</v>
      </c>
      <c r="G48" s="5">
        <f>E48*F48</f>
        <v>1375000</v>
      </c>
    </row>
    <row r="49" ht="15" customHeight="1">
      <c r="B49" t="str">
        <v>Equipement(s) :</v>
      </c>
    </row>
    <row r="50" ht="15" customHeight="1">
      <c r="B50" t="str">
        <v>Mobilier intégré (mobilier à dessiner par l'auteur de projet : comptoir, placards, ...)</v>
      </c>
      <c r="C50" s="3">
        <f>C43</f>
        <v>0.21</v>
      </c>
      <c r="D50" s="3" t="str">
        <v>fft</v>
      </c>
      <c r="E50" s="4">
        <v>1</v>
      </c>
      <c r="F50" s="6">
        <v>75000</v>
      </c>
      <c r="G50" s="5">
        <f>E50*F50</f>
        <v>75000</v>
      </c>
    </row>
    <row r="51" ht="15" customHeight="1">
      <c r="B51" t="str">
        <v>Equipement technique spécifique (scénographique, …)</v>
      </c>
      <c r="C51" s="3">
        <f>C43</f>
        <v>0.21</v>
      </c>
      <c r="D51" s="3" t="str">
        <v>fft</v>
      </c>
      <c r="E51" s="4">
        <v>1</v>
      </c>
      <c r="F51" s="6">
        <v>105000</v>
      </c>
      <c r="G51" s="5">
        <f>E51*F51</f>
        <v>105000</v>
      </c>
    </row>
    <row r="52" ht="15" customHeight="1">
      <c r="B52" t="str">
        <v>Abords :</v>
      </c>
    </row>
    <row r="53" ht="15" customHeight="1">
      <c r="B53" t="str">
        <v>Prairie, gazon</v>
      </c>
      <c r="C53" s="3">
        <f>C43</f>
        <v>0.21</v>
      </c>
      <c r="D53" s="3" t="str">
        <v>m2</v>
      </c>
      <c r="E53" s="4">
        <v>200</v>
      </c>
      <c r="F53" s="5">
        <v>75</v>
      </c>
      <c r="G53" s="5">
        <f>E53*F53</f>
        <v>15000</v>
      </c>
    </row>
    <row r="54" ht="15" customHeight="1">
      <c r="B54" t="str">
        <v>Zones de plantations basses</v>
      </c>
      <c r="C54" s="3">
        <f>C43</f>
        <v>0.21</v>
      </c>
      <c r="D54" s="3" t="str">
        <v>m2</v>
      </c>
      <c r="E54" s="4">
        <v>50</v>
      </c>
      <c r="F54" s="5">
        <v>110</v>
      </c>
      <c r="G54" s="5">
        <f>E54*F54</f>
        <v>5500</v>
      </c>
    </row>
    <row r="55" ht="15" customHeight="1">
      <c r="B55" t="str">
        <v>Sentiers</v>
      </c>
      <c r="C55" s="3">
        <f>C43</f>
        <v>0.21</v>
      </c>
      <c r="D55" s="3" t="str">
        <v>m2 / m l</v>
      </c>
      <c r="E55" s="4">
        <v>35</v>
      </c>
      <c r="F55" s="5">
        <v>100</v>
      </c>
      <c r="G55" s="5">
        <f>E55*F55</f>
        <v>3500</v>
      </c>
    </row>
    <row r="56" ht="15" customHeight="1">
      <c r="B56" t="str">
        <v>Surfaces minéralisées (type place publique, parking)</v>
      </c>
      <c r="C56" s="3">
        <f>C43</f>
        <v>0.21</v>
      </c>
      <c r="D56" s="3" t="str">
        <v>m2</v>
      </c>
      <c r="E56" s="4">
        <v>100</v>
      </c>
      <c r="F56" s="5">
        <v>250</v>
      </c>
      <c r="G56" s="5">
        <f>E56*F56</f>
        <v>25000</v>
      </c>
    </row>
    <row r="57" ht="15" customHeight="1">
      <c r="B57" t="str">
        <v>Grand arbre avec fosse de plantation</v>
      </c>
      <c r="C57" s="3">
        <f>C43</f>
        <v>0.21</v>
      </c>
      <c r="D57" s="3" t="str">
        <v>pce</v>
      </c>
      <c r="E57" s="4">
        <v>3</v>
      </c>
      <c r="F57" s="5">
        <v>3300</v>
      </c>
      <c r="G57" s="5">
        <f>E57*F57</f>
        <v>9900</v>
      </c>
    </row>
    <row r="58" ht="15" customHeight="1">
      <c r="B58" t="str">
        <v>Places de parking (sauf si déjà compté dans "surface parking ci-dessus): 1 place de parking = 12,5 m²</v>
      </c>
      <c r="C58" s="3">
        <f>C43</f>
        <v>0.21</v>
      </c>
      <c r="D58" s="3" t="str">
        <v>pce</v>
      </c>
      <c r="E58" s="4">
        <v>10</v>
      </c>
      <c r="F58" s="5">
        <v>3200</v>
      </c>
      <c r="G58" s="5">
        <f>E58*F58</f>
        <v>32000</v>
      </c>
    </row>
    <row r="59" ht="15" customHeight="1"/>
    <row r="60" ht="15" customHeight="1">
      <c r="B60" t="str">
        <v>5.B. Option(s) exigée(s) :</v>
      </c>
    </row>
    <row r="61" ht="15" customHeight="1">
      <c r="B61" t="str">
        <v>Panneaux solaires PV 10KWC (forfait)</v>
      </c>
      <c r="C61" s="3">
        <f>C43</f>
        <v>0.21</v>
      </c>
      <c r="D61" s="3" t="str">
        <v>fft</v>
      </c>
      <c r="E61" s="4">
        <v>1</v>
      </c>
      <c r="F61" s="5">
        <v>25000</v>
      </c>
      <c r="G61" s="5">
        <f>E61*F61</f>
        <v>25000</v>
      </c>
    </row>
    <row r="62" ht="15" customHeight="1">
      <c r="B62" t="str">
        <v>Cabine haute tension</v>
      </c>
      <c r="C62" s="3">
        <f>C43</f>
        <v>0.21</v>
      </c>
      <c r="D62" s="3" t="str">
        <v>fft</v>
      </c>
      <c r="E62" s="4">
        <v>1</v>
      </c>
      <c r="F62" s="5">
        <v>45000</v>
      </c>
      <c r="G62" s="5">
        <f>E62*F62</f>
        <v>45000</v>
      </c>
    </row>
    <row r="63" ht="15" customHeight="1"/>
    <row r="64" ht="15" customHeight="1">
      <c r="B64" t="str">
        <v>5.C. MONTANT GLOBAL :</v>
      </c>
      <c r="C64" s="3">
        <f>C43</f>
        <v>0.21</v>
      </c>
      <c r="G64" s="5">
        <f>SUM(G44:G63)</f>
        <v>2365900</v>
      </c>
      <c r="H64" s="2">
        <f>G64*1+C64*G64</f>
        <v>2862739</v>
      </c>
    </row>
    <row r="65" ht="15" customHeight="1"/>
    <row r="66" ht="15" customHeight="1">
      <c r="B66" t="str">
        <v>5.D. MONTANT GLOBAL des TRAVAUX indexé :</v>
      </c>
      <c r="C66" s="3">
        <f>C43</f>
        <v>0.21</v>
      </c>
      <c r="G66" s="5">
        <f>Indexation!G11</f>
        <v>2365900</v>
      </c>
      <c r="H66" s="2">
        <f>G66*1+C66*G66</f>
        <v>2862739</v>
      </c>
      <c r="I66" t="str">
        <v>&gt; lié à l'onglet "Indexation" - liaison à laisser même si l'indexation n'est pas nécessaire - voir commentaire onglet "Indexation"</v>
      </c>
    </row>
    <row r="67" ht="15" customHeight="1"/>
    <row r="68" ht="30" customHeight="1">
      <c r="B68" t="str">
        <v>5.E. MONTANT GLOBAL des TRAVAUX indexé et arrondi :</v>
      </c>
      <c r="C68" s="3">
        <f>C43</f>
        <v>0.21</v>
      </c>
      <c r="G68" s="5">
        <f>ROUND(G66,-4)</f>
        <v>2370000</v>
      </c>
      <c r="H68" s="2">
        <f>G68*1+C68*G68</f>
        <v>2867700</v>
      </c>
      <c r="I68" t="str">
        <v>&gt; lié au montant repris en 5D ci-dessus.</v>
      </c>
    </row>
    <row r="69" ht="15" customHeight="1">
      <c r="B69" t="str">
        <v>Imprévus ***</v>
      </c>
      <c r="C69" s="3">
        <f>C43</f>
        <v>0.21</v>
      </c>
      <c r="D69" s="3" t="str">
        <v>% travaux</v>
      </c>
      <c r="E69" s="7">
        <v>0.075</v>
      </c>
      <c r="G69" s="5">
        <f>E69*G68</f>
        <v>177750</v>
      </c>
      <c r="H69" s="2">
        <f>G69*1+C69*G69</f>
        <v>215077.5</v>
      </c>
    </row>
    <row r="70" ht="15" customHeight="1">
      <c r="B70" t="str">
        <v>Location de bâtiments temporaires sur 1 an (le cas échéant) ****</v>
      </c>
      <c r="C70" s="3">
        <f>C43</f>
        <v>0.21</v>
      </c>
      <c r="D70" s="3" t="str">
        <v>m2</v>
      </c>
      <c r="E70" s="4">
        <v>450</v>
      </c>
      <c r="F70" s="5">
        <v>180</v>
      </c>
      <c r="G70" s="5">
        <f>E70*F70</f>
        <v>81000</v>
      </c>
      <c r="H70" s="2">
        <f>G70*1+C70*G70</f>
        <v>98010</v>
      </c>
    </row>
    <row r="71" ht="24.95" customHeight="1">
      <c r="B71" t="str">
        <v>2.5. Divers</v>
      </c>
      <c r="H71" s="2">
        <f>SUM(H72:H79)</f>
        <v>52211.5</v>
      </c>
    </row>
    <row r="72" ht="15" customHeight="1">
      <c r="B72" t="str">
        <v>Sondages complémentaires : stabilité, pollution</v>
      </c>
      <c r="C72" s="3">
        <v>0.21</v>
      </c>
      <c r="D72" s="3" t="str">
        <v>fft</v>
      </c>
      <c r="E72" s="4">
        <v>1</v>
      </c>
      <c r="F72" s="5">
        <v>2000</v>
      </c>
      <c r="G72" s="6">
        <f>E72*F72</f>
        <v>2000</v>
      </c>
      <c r="H72" s="2">
        <f>G72*1+C72*G72</f>
        <v>2420</v>
      </c>
    </row>
    <row r="73" ht="15" customHeight="1">
      <c r="B73" t="str">
        <v>Fourniture d'équipement (mobilier non dessiné par l'auteur de projet, bureautique, …)</v>
      </c>
      <c r="C73" s="3">
        <v>0.21</v>
      </c>
      <c r="D73" s="3" t="str">
        <v>fft</v>
      </c>
      <c r="E73" s="4">
        <v>1</v>
      </c>
      <c r="F73" s="5">
        <v>10000</v>
      </c>
      <c r="G73" s="6">
        <f>E73*F73</f>
        <v>10000</v>
      </c>
      <c r="H73" s="2">
        <f>G73*1+C73*G73</f>
        <v>12100</v>
      </c>
    </row>
    <row r="74" ht="15" customHeight="1">
      <c r="B74" t="str">
        <v>Intégration d'œuvre d'art</v>
      </c>
      <c r="C74" s="3">
        <v>0.21</v>
      </c>
      <c r="E74" s="4">
        <v>1</v>
      </c>
      <c r="F74" s="5">
        <f>'Oeuvre d''Art'!E20*(1+C6)</f>
        <v>19300</v>
      </c>
      <c r="G74" s="5">
        <f>E74*F74</f>
        <v>19300</v>
      </c>
      <c r="H74" s="2">
        <f>G74*1+C74*G74</f>
        <v>23353</v>
      </c>
      <c r="I74" t="str">
        <v>&gt; lié à l'onglet "Œuvre d'Art"</v>
      </c>
    </row>
    <row r="75" ht="15" customHeight="1">
      <c r="B75" t="str">
        <v>Coordination sécurité et santé (études+chantier) *****</v>
      </c>
      <c r="C75" s="3">
        <v>0.21</v>
      </c>
      <c r="D75" s="3" t="str">
        <v>% travaux</v>
      </c>
      <c r="E75" s="7">
        <v>0.005</v>
      </c>
      <c r="F75" s="5">
        <f>G68</f>
        <v>2370000</v>
      </c>
      <c r="G75" s="5">
        <f>E75*F75</f>
        <v>11850</v>
      </c>
      <c r="H75" s="2">
        <f>G75*1+C75*G75</f>
        <v>14338.5</v>
      </c>
      <c r="I75" t="str">
        <v>&gt; lié à la case "Montant global travaux arrondi" ci-dessus</v>
      </c>
    </row>
    <row r="76" ht="15" customHeight="1">
      <c r="B76" t="str">
        <v>XXXXX</v>
      </c>
      <c r="C76" s="3">
        <v>0.21</v>
      </c>
      <c r="G76" s="5">
        <v>0</v>
      </c>
      <c r="H76" s="2">
        <f>G76*1+C76*G76</f>
        <v>0</v>
      </c>
    </row>
    <row r="77" ht="15" customHeight="1">
      <c r="B77" t="str">
        <v>XXXXX</v>
      </c>
      <c r="C77" s="3">
        <v>0.21</v>
      </c>
      <c r="G77" s="5">
        <v>0</v>
      </c>
      <c r="H77" s="2">
        <f>G77*1+C77*G77</f>
        <v>0</v>
      </c>
    </row>
    <row r="78" ht="15" customHeight="1">
      <c r="B78" t="str">
        <v>XXXXX</v>
      </c>
      <c r="C78" s="3">
        <v>0.21</v>
      </c>
      <c r="G78" s="5">
        <v>0</v>
      </c>
      <c r="H78" s="2">
        <f>G78*1+C78*G78</f>
        <v>0</v>
      </c>
    </row>
    <row r="79" ht="15" customHeight="1"/>
    <row r="80" ht="16.5" customHeight="1">
      <c r="C80" s="2" t="str">
        <v>Estimation BUDGET GLOBAL (TVAC) =</v>
      </c>
      <c r="H80" s="8">
        <f>SUM(H23+H29+H37+H43+H71)</f>
        <v>3759893.1</v>
      </c>
    </row>
    <row r="81" ht="15" customHeight="1"/>
    <row r="82" ht="15" customHeight="1"/>
    <row r="83" ht="39.95" customHeight="1">
      <c r="B83" t="str">
        <v>* Attention, la TVA sur les travaux de certains bâtiments peut-être réduite à 6% dans certains cas (bâtiments scolaires, centres PMS, …). Si c'est le cas, adapter le taux de TVA renseigné. Attention néanmoins à bien vous renseigner auprès de votre bureau de TVA compétent et/ou auprès de l'agent qui suit votre demande de subvention, le cas échéant. Par exemple, pour les bâtiments scolaires, la TVA appliquée sur certains travaux de type "mobilier" (c'est à dire non encastré comme par exemple certains éclairages, le mobilier à proprement parler, etc.) est de 21% et non 6%. Pour plus d'informations, vous pouvez également conulter la Circulaire 2018/C/6 disponible ici : https://www.minfin.fgov.be/myminfin-web/pages/public/fisconet/document/2dea5430-5e30-40b2-96a1-898921c3a510</v>
      </c>
    </row>
    <row r="84" ht="100.5" customHeight="1" xml:space="preserve">
      <c r="B84" t="str" xml:space="preserve">
        <v xml:space="preserve">** Dans certains cas, une prestation préalable est nécessaire pour mieux définir le cadre programmatique et/ou budgétaire du projet :_x000d_
- Cas 1) Dans le cadre de la mission d'auteur de projet (à activer en 2.3.): si le maître d'ouvrage est capable de définir la valeur maximale de ses investissements travaux à moyen terme (actuels et prévisibles) mais qu'il sent la nécessité de préciser les estimations budgétaires et/ou le programme des besoins avant de lancer la mission classique d'auteur de projet à proprement parler, que le projet est suffisamment "petit" (la valeur globale du marché - voir point 3 -  reste en deça du seuil de publicité) et qu'il n'implique ni une modification de volume, ni une restructuration programmatique importante : cette prestation préalable peut être inclue à la mission de l'auteur de projet (tranche 0), précédant l'entame de la mission classique d'auteur de projet (esquisse, avant-projet, etc.). _x000d_
- Cas 2) Avant de lancer le marché d'auteur de projet (à activer en 2.1) : si le projet sort d'une ou plusieurs de ces conditions :  le maître d'ouvrage devra alors recourir à un prestataire assistant à maîtrise d’ouvrage (distinct de l'auteur de projet) dont la mission fera l'objet d'un autre marché de services (voir point 3. Définir les grandes lignes du projet ici : http://www.marchesdarchitecture.be/index.php?s=1)_x000d_
_x000d_
Globalement, le montant de ce type de prestations peut être évalué à 10% (5% dans le cas 1, considérant les effets cumulés d'une proportionalité et d'une économie d'échelle) du montant total de la mission d'auteur de projet tel qu’estimé à ce stade de la procédure.</v>
      </c>
    </row>
    <row r="85" ht="30" customHeight="1">
      <c r="B85" t="str">
        <v>*** Imprévus chantier compter 2% min. (construction neuve avec Etude de faisabilité -EDF- préalable) ; 5% (rénovation légère avec EDF ou construction neuve sans EDF) ;  7,5%: (rénovation lourde avec EDF ou légère sans EDF); 10%: (rénovation lourde sans EDF). Les honoraires sur les imprévus sont calculés sur base du même taux que celui défini pour l'ensemble des travaux.</v>
      </c>
    </row>
    <row r="86" ht="69.95" customHeight="1" xml:space="preserve">
      <c r="B86" t="str" xml:space="preserve">
        <v xml:space="preserve">**** L'estimation du coût de location de bâtiments temporaires (15€/m²/mois soit 180€/m²/an) sera idéalement prévue dès l'initiale dans le budget, mais uniquement si les conditions suivantes sont réunies:_x000d_
- il s'agit d'une rénovation/démolition d'un bâtiment en activité;_x000d_
- la continuité de l'activité existante doit être complètement assurée durant le chantier (pas d'arrêt temporaire ou de diminution possible) et que le maître d'ouvrage ne dispose pas de bâtiments libres à proximité pour pouvoir héberger temporairement toute l'activité;_x000d_
- les conditions ne permettent raisonablement pas aux auteurs de projet d'envisager une "opération tiroir" : bâtiment unique sur terrain exigu ou contraint, ..._x000d_
Les honoraires pour l'installation de ces bâtiments temporaires (devant faire l’objet d’un permis, de travaux préparatoires surs les fondations, impétrants, etc.) peuvent être calculés sur base d'un taux de 9%.</v>
      </c>
    </row>
    <row r="87" ht="15" customHeight="1">
      <c r="B87" t="str">
        <v>***** Pour la mission de coordination sécurité et santé (études+chantier), comptes de 0,15 à 0,5% du montant des travaux en fonction de la durée &gt;&gt; comptage prudent = 0,5%</v>
      </c>
    </row>
    <row r="88" ht="15" customHeight="1"/>
    <row r="89" ht="15" customHeight="1"/>
    <row r="90" ht="20.1" customHeight="1">
      <c r="B90" t="str">
        <v>3/ VERIFICATION DE LA VALEUR GLOBALE DU MARCHE (art. 7 de l'AR du 18/04/2017)</v>
      </c>
    </row>
    <row r="91" ht="163.5" customHeight="1" xml:space="preserve">
      <c r="B91" t="str" xml:space="preserve">
        <v xml:space="preserve">ATTENTION : le choix de la procédure et du niveau de publicité est déterminé en fonction du montant total payable, hors taxe sur la valeur ajoutée, estimé par le pouvoir adjudicateur, soit la "valeur globale du marché". Il ne s'agit pas d'une valeur que le maître d'ouvrage s'engage à dépenser mais plutôt de la valeur maximale globale du marché que le maître d'ouvrage est en mesure d'estimer et d'anticiper à ce stade. Outre le montant des honoraires déterminé à ce stade et le dédommagement des offres non lauréates, il est en effet relativement courant que dans le cadre de projet d'infrastructures, la valeur initiale du marché de services soit dépasée lors de son exécution. Hormis les effets liés aux mécanismes d'indexation, il y a donc lieu de bien ANTICIPER les éventuelles EVOLUTIONS du marché en restant attentif à certains prestations qui pourraient s'avérer nécessaires en cours de mission, comme par exemple :_x000d_
_x000d_
- les prestations complémentaires (relevés, prises en sous-traitance d’études préalables, phasage non couvert par le taux initial, etc.) qui pourraient être commandées à l'auteur de projet ;_x000d_
- les frais spéciaux (tests matériaux, indemnité forfaitaire en cas de dépassement délai chantier, etc.) ;_x000d_
- les clauses de réexamen liées par exemple à une disponibilité budgétaire complémentaire pour les travaux survenant en cours de mission. Ce type de clause est utile à intégrer en vue de garder le même auteur de projet pour un campagne de travaux ultérieurs envisageables à moyen terme sur le bâtiment (même si à ce stade aucune opportunité budgétaire spécifique est attendue) ;_x000d_
- d’autres clauses de réexamen liées à la spécificité du projet (nécessité d’études patrimoine, etc.)_x000d_
_x000d_
Si les prestations complémentaires et les frais spéciaux sont généralement très faibles (&lt; 10% de la valeur du marché), les clauses de réexamen peuvent conduire à une augmentation de 50%, voire davantage. De manière générale, il convient donc d’être attentif  à l'impact de ces différentes prestations éventuelles sur la "valeur globale du marché". Le tableau ci-dessous reprend tous ces éléments de manière exhautive mais ne constitue qu'un exemple qu'il y a lieu d'adapter à la spécificité de votre marché.</v>
      </c>
    </row>
    <row r="92" ht="24.95" customHeight="1">
      <c r="B92" t="str">
        <v>Valeur globale du marché (HORS TVA) :</v>
      </c>
      <c r="E92" t="str">
        <v>élément à prévoir :</v>
      </c>
      <c r="F92" t="str">
        <v>% nécessaire :</v>
      </c>
      <c r="G92" s="5">
        <f>SUM(G99+G94+G93)</f>
        <v>535810</v>
      </c>
    </row>
    <row r="93" ht="24.95" customHeight="1">
      <c r="B93" t="str">
        <v>Dédommagement offres non lauréates ET LAUREATE :</v>
      </c>
      <c r="G93" s="5">
        <f>G35</f>
        <v>24900</v>
      </c>
      <c r="H93" t="str">
        <v>&gt; lié à la case G35 ci-dessus</v>
      </c>
    </row>
    <row r="94" ht="24.95" customHeight="1">
      <c r="B94" t="str">
        <v>Honoraires de base de l'auteur de projet (hors imprévus) :</v>
      </c>
      <c r="G94" s="5">
        <f>SUM(G95:G98)</f>
        <v>283390</v>
      </c>
    </row>
    <row r="95" ht="17.45" customHeight="1">
      <c r="B95" t="str">
        <v>Honoraires sur prestation préalable éventuelle (Tranche 0)</v>
      </c>
      <c r="E95" t="str">
        <v>PM</v>
      </c>
      <c r="F95" s="3" t="str">
        <v>PM</v>
      </c>
      <c r="G95" s="5">
        <f>G38</f>
        <v>0</v>
      </c>
      <c r="H95" t="str">
        <v>&gt; lié à la case G38 ci-dessus</v>
      </c>
    </row>
    <row r="96" ht="17.45" customHeight="1">
      <c r="B96" t="str">
        <v>Honoraires sur mission classique auteur.e de projet (Tranches 1, 2 et 3) - y compris dédommagement de l'offre</v>
      </c>
      <c r="E96" t="str">
        <v>PM</v>
      </c>
      <c r="F96" s="3" t="str">
        <v>PM</v>
      </c>
      <c r="G96" s="5">
        <f>G39</f>
        <v>284400</v>
      </c>
      <c r="H96" t="str">
        <v>&gt; lié à la case G39 ci-dessus</v>
      </c>
    </row>
    <row r="97" ht="17.45" customHeight="1">
      <c r="B97" t="str">
        <v>Déduction du dédommagement de l'offre</v>
      </c>
      <c r="E97" t="str">
        <v>PM</v>
      </c>
      <c r="F97" s="3" t="str">
        <v>PM</v>
      </c>
      <c r="G97" s="5">
        <f>G40</f>
        <v>-8300</v>
      </c>
      <c r="H97" t="str">
        <v>&gt; lié à la case G40 ci-dessus</v>
      </c>
    </row>
    <row r="98" ht="17.45" customHeight="1">
      <c r="B98" t="str">
        <v>Honoraires sur installation de bâtiments temporaires (le cas échéant)</v>
      </c>
      <c r="E98" t="str">
        <v>PM</v>
      </c>
      <c r="F98" s="3" t="str">
        <v>PM</v>
      </c>
      <c r="G98" s="5">
        <f>G42</f>
        <v>7290</v>
      </c>
      <c r="H98" t="str">
        <v>&gt; lié à la case G42 ci-dessus</v>
      </c>
    </row>
    <row r="99" ht="24.95" customHeight="1">
      <c r="B99" t="str">
        <v>Evolutions évenutelles des honoraires de l'auteur de projet :</v>
      </c>
      <c r="G99" s="5">
        <f>SUM(G100:G102)</f>
        <v>227520</v>
      </c>
    </row>
    <row r="100" ht="17.45" customHeight="1">
      <c r="B100" t="str">
        <v>Estimation des prestations complémentaires et des frais spéciaux éventuels *</v>
      </c>
      <c r="E100">
        <v>1</v>
      </c>
      <c r="F100" s="3">
        <v>0.1</v>
      </c>
      <c r="G100" s="5">
        <f>G96*E100*F100</f>
        <v>28440</v>
      </c>
    </row>
    <row r="101" ht="17.45" customHeight="1">
      <c r="B101" t="str">
        <v>Honoraires sur clause de réexamen liée à une disponibilité budgétaire complémentaire **</v>
      </c>
      <c r="E101">
        <v>1</v>
      </c>
      <c r="F101" s="3">
        <v>0.5</v>
      </c>
      <c r="G101" s="5">
        <f>G96*E101*F101</f>
        <v>142200</v>
      </c>
    </row>
    <row r="102" ht="17.45" customHeight="1">
      <c r="B102" t="str">
        <v>Honoraires sur clause de réexamen pour études préalables nécessaires liées à la spécificité du projet : par ex études patrimoine</v>
      </c>
      <c r="E102">
        <v>1</v>
      </c>
      <c r="F102" s="3">
        <v>0.2</v>
      </c>
      <c r="G102" s="5">
        <f>G96*E102*F102</f>
        <v>56880</v>
      </c>
    </row>
    <row r="103"/>
    <row r="104"/>
    <row r="105" ht="15" customHeight="1">
      <c r="B105" t="str">
        <v>* prévoir d'office 10% des honoraires de la mission classique d'auteur de projet (Tranches 1, 2 et 3)</v>
      </c>
    </row>
    <row r="106" ht="15" customHeight="1">
      <c r="B106" t="str">
        <v xml:space="preserve">** Cette clause ne sera pas activée si vous estimez que l’infrastructure concernée par le projet n’aura plus besoin d’autres investissements en matière de travaux avant une quinzaine d’années (ceci dépendant de l'état de l'infrastructure). Dans le cas contraire, vous pouvez pévoir jusqu'à maximum 50% des honoraires de la mission classique d'auteur de projet (Tranches 1, 2 et 3). Mais attention, ce pourcentage doit rester logique par rapport à l'ampleur du projet pour rejoindre la notion "d'investissement raisonnable" : s'il s'agit d'un petit projet et que les travaux incluent déjà une opération très complète, appliquer un pourcentage moindre. </v>
      </c>
    </row>
    <row r="107" ht="27.75" customHeight="1"/>
  </sheetData>
  <mergeCells count="28">
    <mergeCell ref="B87:H87"/>
    <mergeCell ref="B5:H5"/>
    <mergeCell ref="B21:H21"/>
    <mergeCell ref="B83:H83"/>
    <mergeCell ref="B71:C71"/>
    <mergeCell ref="B29:C29"/>
    <mergeCell ref="B37:C37"/>
    <mergeCell ref="B84:H84"/>
    <mergeCell ref="B3:H3"/>
    <mergeCell ref="C80:G80"/>
    <mergeCell ref="B23:C23"/>
    <mergeCell ref="B85:H85"/>
    <mergeCell ref="B86:H86"/>
    <mergeCell ref="B90:H90"/>
    <mergeCell ref="B105:G105"/>
    <mergeCell ref="B106:G107"/>
    <mergeCell ref="B92:D92"/>
    <mergeCell ref="B94:D94"/>
    <mergeCell ref="B95:D95"/>
    <mergeCell ref="B96:D96"/>
    <mergeCell ref="B98:D98"/>
    <mergeCell ref="B99:D99"/>
    <mergeCell ref="B100:D100"/>
    <mergeCell ref="B101:D101"/>
    <mergeCell ref="B102:D102"/>
    <mergeCell ref="B91:H91"/>
    <mergeCell ref="B93:D93"/>
    <mergeCell ref="B97:D97"/>
  </mergeCells>
  <pageMargins left="0.2362204724409449" right="0.1968503937007874" top="0.7480314960629921" bottom="0.7480314960629921" header="0.31496062992125984" footer="0.31496062992125984"/>
  <ignoredErrors>
    <ignoredError numberStoredAsText="1" sqref="A1:N107"/>
  </ignoredErrors>
  <legacyDrawing r:id="rId1"/>
</worksheet>
</file>

<file path=xl/worksheets/sheet3.xml><?xml version="1.0" encoding="utf-8"?>
<worksheet xmlns="http://schemas.openxmlformats.org/spreadsheetml/2006/main" xmlns:r="http://schemas.openxmlformats.org/officeDocument/2006/relationships">
  <dimension ref="A1:N24"/>
  <sheetViews>
    <sheetView workbookViewId="0" rightToLeft="0"/>
  </sheetViews>
  <cols>
    <col min="1" max="1" customWidth="1" width="3.7109375"/>
    <col min="2" max="2" customWidth="1" width="108.28515625"/>
    <col min="3" max="3" customWidth="1" width="21.42578125"/>
    <col min="4" max="4" customWidth="1" width="12.7109375"/>
    <col min="5" max="5" customWidth="1" width="15.7109375"/>
    <col min="6" max="6" customWidth="1" width="15.7109375"/>
    <col min="7" max="7" customWidth="1" width="25.7109375"/>
    <col min="8" max="8" customWidth="1" width="25.7109375"/>
    <col min="9" max="9" customWidth="1" width="105"/>
    <col min="10" max="10" customWidth="1" width="72.5703125"/>
  </cols>
  <sheetData>
    <row r="1" ht="15.75" customHeight="1">
      <c r="B1" t="str">
        <f>'Budget global'!B1</f>
        <v>VILLE_Projet de xxxxxxxxxxxxxxxxxxxxxxxxxxxxxxxxxxxxxx</v>
      </c>
      <c r="C1" t="str">
        <v xml:space="preserve">Version du </v>
      </c>
      <c r="D1" t="str">
        <f>'Budget global'!D1</f>
        <v>XX-XX-XXXX</v>
      </c>
    </row>
    <row r="2" ht="15" customHeight="1"/>
    <row r="3" ht="20.1" customHeight="1">
      <c r="B3" t="str">
        <v>INDEXATION DE L'ESTIMATION DES TRAVAUX</v>
      </c>
    </row>
    <row r="4" ht="48" customHeight="1">
      <c r="B4" t="str">
        <v>Attention ! Le mois de l’index de référence pour l’estimation du montant de travaux communiquée devra être au maximum 3 mois antérieur au mois de publication de l'avis de marché/du cahier des charges. Si l’estimation est plus ancienne, il conviendra de l’indexer suivant la formule de calcul reprise ci-dessous. Cette formule tient compte des fluctuations des taux des salaires du personnel ouvrier occupé sur les chantiers et des charges sociales et assurances y afférentes, ainsi que des fluctuations du prix des matériaux, matières et produits utilisés ou mis en œuvre dans l’ouvrage.</v>
      </c>
    </row>
    <row r="5" ht="111.75" customHeight="1" xml:space="preserve">
      <c r="B5" t="str" xml:space="preserve">
        <v xml:space="preserve">Formule d'indexation :           P1 = P0 x ((0,4 x s/S) + (0,4 x i2021/I2021) + 0,20) _x000d_
&gt; Où :_x000d_
P0 = prix initial_x000d_
P1 = prix indexé_x000d_
S = indice salaire de la période initiale_x000d_
s = indice salaire de la période indexée_x000d_
I-2021 = indice coût matériaux pour le mois calendrier précédant la période initiale_x000d_
i-2021= indice coût matériaux pour le mois calendrier précédant la période indexée</v>
      </c>
    </row>
    <row r="6" ht="15.75" customHeight="1"/>
    <row r="7" ht="15" customHeight="1">
      <c r="B7" t="str">
        <v>Période P0 (mois et indice) :</v>
      </c>
      <c r="C7" s="9" t="str">
        <v>XX-XXXX</v>
      </c>
      <c r="D7" t="str">
        <v>Indice S :</v>
      </c>
      <c r="E7">
        <v>1</v>
      </c>
      <c r="G7" s="10" t="str">
        <v>P0 (estimation initiale) :</v>
      </c>
    </row>
    <row r="8" ht="15.75" customHeight="1">
      <c r="D8" t="str">
        <v>Indice I-2021 :</v>
      </c>
      <c r="E8">
        <v>1</v>
      </c>
      <c r="G8" s="11">
        <f>'Budget global'!G64</f>
        <v>2365900</v>
      </c>
      <c r="I8" t="str">
        <v>&gt; montant lié à la case 5.C. de l'onglet "Budget global"</v>
      </c>
    </row>
    <row r="9" ht="15.75" customHeight="1"/>
    <row r="10" ht="15" customHeight="1">
      <c r="B10" t="str">
        <v>Période P1 (mois et indice) :</v>
      </c>
      <c r="C10" s="9" t="str">
        <v>XX-XXXX</v>
      </c>
      <c r="D10" t="str">
        <v>Indice s :</v>
      </c>
      <c r="E10">
        <v>1</v>
      </c>
      <c r="G10" s="10" t="str">
        <v>P1 (estimation indexée) :</v>
      </c>
      <c r="H10" s="10" t="str">
        <v>Révision :</v>
      </c>
    </row>
    <row r="11" ht="15.75" customHeight="1">
      <c r="D11" t="str">
        <v>Indice i-2021 :</v>
      </c>
      <c r="E11">
        <v>1</v>
      </c>
      <c r="G11" s="11">
        <f>1*(G8* (0.4*(E10/E7)+0.4*(E11/E8)+0.2))</f>
        <v>2365900</v>
      </c>
      <c r="H11" s="11">
        <f>G11-G8</f>
        <v>0</v>
      </c>
      <c r="I11" t="str">
        <v>&gt; après calcul, montant qui va être lié à la case 5.D. de l'onglet "Budget global"</v>
      </c>
    </row>
    <row r="13">
      <c r="C13" t="str">
        <v>Insérer dans cette colonne les dates concernées</v>
      </c>
      <c r="E13" t="str">
        <v>Insérer dans cette colonne les indices concernés (voir exemple ci-dessous).</v>
      </c>
    </row>
    <row r="14" ht="15" customHeight="1">
      <c r="E14" t="str">
        <v>Si l'estimation NE DOIT PAS être indexée, indiquez " 1 "</v>
      </c>
    </row>
    <row r="17" ht="20.1" customHeight="1">
      <c r="B17" t="str">
        <v>EXEMPLE :</v>
      </c>
    </row>
    <row r="18" ht="15" customHeight="1">
      <c r="B18" t="str">
        <v>Période P0 (mois et indice) :</v>
      </c>
      <c r="C18" s="9">
        <v>45170</v>
      </c>
      <c r="D18" t="str">
        <v>Indice S :</v>
      </c>
      <c r="E18">
        <v>36.808</v>
      </c>
      <c r="G18" s="10" t="str">
        <v>P0 (estimation initiale) :</v>
      </c>
    </row>
    <row r="19" ht="15" customHeight="1">
      <c r="D19" t="str">
        <v>Indice I-2021 :</v>
      </c>
      <c r="E19">
        <v>138.85</v>
      </c>
      <c r="G19" s="11">
        <v>2345000</v>
      </c>
    </row>
    <row r="20" ht="15" customHeight="1"/>
    <row r="21" ht="15" customHeight="1">
      <c r="B21" t="str">
        <v>Période P1 (mois et indice) :</v>
      </c>
      <c r="C21" s="9">
        <v>45474</v>
      </c>
      <c r="D21" t="str">
        <v>Indice s :</v>
      </c>
      <c r="E21">
        <v>37.941</v>
      </c>
      <c r="G21" s="10" t="str">
        <v>P1 (estimation indexée) :</v>
      </c>
      <c r="H21" s="10" t="str">
        <v>Révision :</v>
      </c>
    </row>
    <row r="22" ht="15" customHeight="1">
      <c r="D22" t="str">
        <v>Indice i-2021 :</v>
      </c>
      <c r="E22">
        <v>142.02</v>
      </c>
      <c r="G22" s="11">
        <f>(G19* (0.4*(E21/E18)+0.4*(E22/E19)+0.2))</f>
        <v>2395287.8162377537</v>
      </c>
      <c r="H22" s="11">
        <f>G22-G19</f>
        <v>50287.81623775372</v>
      </c>
    </row>
    <row r="23" ht="15" customHeight="1"/>
    <row r="24" ht="15" customHeight="1"/>
  </sheetData>
  <mergeCells count="4">
    <mergeCell ref="B4:H4"/>
    <mergeCell ref="B17:H17"/>
    <mergeCell ref="B5:H5"/>
    <mergeCell ref="B3:H3"/>
  </mergeCells>
  <pageMargins left="0.2362204724409449" right="0.1968503937007874" top="0.7480314960629921" bottom="0.7480314960629921" header="0.31496062992125984" footer="0.31496062992125984"/>
  <ignoredErrors>
    <ignoredError numberStoredAsText="1" sqref="A1:N24"/>
  </ignoredErrors>
</worksheet>
</file>

<file path=xl/worksheets/sheet4.xml><?xml version="1.0" encoding="utf-8"?>
<worksheet xmlns="http://schemas.openxmlformats.org/spreadsheetml/2006/main" xmlns:r="http://schemas.openxmlformats.org/officeDocument/2006/relationships">
  <dimension ref="A1:N41"/>
  <sheetViews>
    <sheetView workbookViewId="0" rightToLeft="0"/>
  </sheetViews>
  <cols>
    <col min="1" max="1" customWidth="1" width="2.42578125"/>
    <col min="2" max="2" customWidth="1" width="66.42578125"/>
    <col min="3" max="3" customWidth="1" width="9.85546875"/>
    <col min="4" max="4" customWidth="1" width="23.85546875"/>
    <col min="5" max="5" customWidth="1" width="21.42578125"/>
    <col min="6" max="6" customWidth="1" width="17.42578125"/>
    <col min="7" max="7" customWidth="1" width="23.7109375"/>
    <col min="8" max="8" customWidth="1" width="22.28515625"/>
    <col min="9" max="9" customWidth="1" width="41.28515625"/>
    <col min="10" max="10" customWidth="1" width="38.7109375"/>
    <col min="11" max="11" customWidth="1" width="15"/>
    <col min="12" max="12" customWidth="1" width="10.28515625"/>
    <col min="13" max="13" customWidth="1" width="13.140625"/>
    <col min="16" max="16" customWidth="1" width="10.28515625"/>
    <col min="17" max="17" customWidth="1" width="13.140625"/>
    <col min="18" max="18" customWidth="1" width="18.7109375"/>
    <col min="256" max="256" customWidth="1" width="2.42578125"/>
    <col min="257" max="257" customWidth="1" width="2.42578125"/>
    <col min="258" max="258" customWidth="1" width="53.140625"/>
    <col min="259" max="259" customWidth="1" width="9.85546875"/>
    <col min="260" max="260" customWidth="1" width="18.7109375"/>
    <col min="261" max="261" customWidth="1" width="18.7109375"/>
    <col min="262" max="262" customWidth="1" width="2.42578125"/>
    <col min="263" max="263" customWidth="1" width="23.7109375"/>
    <col min="264" max="264" customWidth="1" width="19.7109375"/>
    <col min="265" max="265" customWidth="1" width="13.140625"/>
    <col min="266" max="266" customWidth="1" width="14.140625"/>
    <col min="267" max="267" customWidth="1" width="15"/>
    <col min="268" max="268" customWidth="1" width="10.28515625"/>
    <col min="269" max="269" customWidth="1" width="13.140625"/>
    <col min="272" max="272" customWidth="1" width="10.28515625"/>
    <col min="273" max="273" customWidth="1" width="13.140625"/>
    <col min="274" max="274" customWidth="1" width="18.7109375"/>
    <col min="512" max="512" customWidth="1" width="2.42578125"/>
    <col min="513" max="513" customWidth="1" width="2.42578125"/>
    <col min="514" max="514" customWidth="1" width="53.140625"/>
    <col min="515" max="515" customWidth="1" width="9.85546875"/>
    <col min="516" max="516" customWidth="1" width="18.7109375"/>
    <col min="517" max="517" customWidth="1" width="18.7109375"/>
    <col min="518" max="518" customWidth="1" width="2.42578125"/>
    <col min="519" max="519" customWidth="1" width="23.7109375"/>
    <col min="520" max="520" customWidth="1" width="19.7109375"/>
    <col min="521" max="521" customWidth="1" width="13.140625"/>
    <col min="522" max="522" customWidth="1" width="14.140625"/>
    <col min="523" max="523" customWidth="1" width="15"/>
    <col min="524" max="524" customWidth="1" width="10.28515625"/>
    <col min="525" max="525" customWidth="1" width="13.140625"/>
    <col min="528" max="528" customWidth="1" width="10.28515625"/>
    <col min="529" max="529" customWidth="1" width="13.140625"/>
    <col min="530" max="530" customWidth="1" width="18.7109375"/>
    <col min="768" max="768" customWidth="1" width="2.42578125"/>
    <col min="769" max="769" customWidth="1" width="2.42578125"/>
    <col min="770" max="770" customWidth="1" width="53.140625"/>
    <col min="771" max="771" customWidth="1" width="9.85546875"/>
    <col min="772" max="772" customWidth="1" width="18.7109375"/>
    <col min="773" max="773" customWidth="1" width="18.7109375"/>
    <col min="774" max="774" customWidth="1" width="2.42578125"/>
    <col min="775" max="775" customWidth="1" width="23.7109375"/>
    <col min="776" max="776" customWidth="1" width="19.7109375"/>
    <col min="777" max="777" customWidth="1" width="13.140625"/>
    <col min="778" max="778" customWidth="1" width="14.140625"/>
    <col min="779" max="779" customWidth="1" width="15"/>
    <col min="780" max="780" customWidth="1" width="10.28515625"/>
    <col min="781" max="781" customWidth="1" width="13.140625"/>
    <col min="784" max="784" customWidth="1" width="10.28515625"/>
    <col min="785" max="785" customWidth="1" width="13.140625"/>
    <col min="786" max="786" customWidth="1" width="18.7109375"/>
    <col min="1024" max="1024" customWidth="1" width="2.42578125"/>
    <col min="1025" max="1025" customWidth="1" width="2.42578125"/>
    <col min="1026" max="1026" customWidth="1" width="53.140625"/>
    <col min="1027" max="1027" customWidth="1" width="9.85546875"/>
    <col min="1028" max="1028" customWidth="1" width="18.7109375"/>
    <col min="1029" max="1029" customWidth="1" width="18.7109375"/>
    <col min="1030" max="1030" customWidth="1" width="2.42578125"/>
    <col min="1031" max="1031" customWidth="1" width="23.7109375"/>
    <col min="1032" max="1032" customWidth="1" width="19.7109375"/>
    <col min="1033" max="1033" customWidth="1" width="13.140625"/>
    <col min="1034" max="1034" customWidth="1" width="14.140625"/>
    <col min="1035" max="1035" customWidth="1" width="15"/>
    <col min="1036" max="1036" customWidth="1" width="10.28515625"/>
    <col min="1037" max="1037" customWidth="1" width="13.140625"/>
    <col min="1040" max="1040" customWidth="1" width="10.28515625"/>
    <col min="1041" max="1041" customWidth="1" width="13.140625"/>
    <col min="1042" max="1042" customWidth="1" width="18.7109375"/>
    <col min="1280" max="1280" customWidth="1" width="2.42578125"/>
    <col min="1281" max="1281" customWidth="1" width="2.42578125"/>
    <col min="1282" max="1282" customWidth="1" width="53.140625"/>
    <col min="1283" max="1283" customWidth="1" width="9.85546875"/>
    <col min="1284" max="1284" customWidth="1" width="18.7109375"/>
    <col min="1285" max="1285" customWidth="1" width="18.7109375"/>
    <col min="1286" max="1286" customWidth="1" width="2.42578125"/>
    <col min="1287" max="1287" customWidth="1" width="23.7109375"/>
    <col min="1288" max="1288" customWidth="1" width="19.7109375"/>
    <col min="1289" max="1289" customWidth="1" width="13.140625"/>
    <col min="1290" max="1290" customWidth="1" width="14.140625"/>
    <col min="1291" max="1291" customWidth="1" width="15"/>
    <col min="1292" max="1292" customWidth="1" width="10.28515625"/>
    <col min="1293" max="1293" customWidth="1" width="13.140625"/>
    <col min="1296" max="1296" customWidth="1" width="10.28515625"/>
    <col min="1297" max="1297" customWidth="1" width="13.140625"/>
    <col min="1298" max="1298" customWidth="1" width="18.7109375"/>
    <col min="1536" max="1536" customWidth="1" width="2.42578125"/>
    <col min="1537" max="1537" customWidth="1" width="2.42578125"/>
    <col min="1538" max="1538" customWidth="1" width="53.140625"/>
    <col min="1539" max="1539" customWidth="1" width="9.85546875"/>
    <col min="1540" max="1540" customWidth="1" width="18.7109375"/>
    <col min="1541" max="1541" customWidth="1" width="18.7109375"/>
    <col min="1542" max="1542" customWidth="1" width="2.42578125"/>
    <col min="1543" max="1543" customWidth="1" width="23.7109375"/>
    <col min="1544" max="1544" customWidth="1" width="19.7109375"/>
    <col min="1545" max="1545" customWidth="1" width="13.140625"/>
    <col min="1546" max="1546" customWidth="1" width="14.140625"/>
    <col min="1547" max="1547" customWidth="1" width="15"/>
    <col min="1548" max="1548" customWidth="1" width="10.28515625"/>
    <col min="1549" max="1549" customWidth="1" width="13.140625"/>
    <col min="1552" max="1552" customWidth="1" width="10.28515625"/>
    <col min="1553" max="1553" customWidth="1" width="13.140625"/>
    <col min="1554" max="1554" customWidth="1" width="18.7109375"/>
    <col min="1792" max="1792" customWidth="1" width="2.42578125"/>
    <col min="1793" max="1793" customWidth="1" width="2.42578125"/>
    <col min="1794" max="1794" customWidth="1" width="53.140625"/>
    <col min="1795" max="1795" customWidth="1" width="9.85546875"/>
    <col min="1796" max="1796" customWidth="1" width="18.7109375"/>
    <col min="1797" max="1797" customWidth="1" width="18.7109375"/>
    <col min="1798" max="1798" customWidth="1" width="2.42578125"/>
    <col min="1799" max="1799" customWidth="1" width="23.7109375"/>
    <col min="1800" max="1800" customWidth="1" width="19.7109375"/>
    <col min="1801" max="1801" customWidth="1" width="13.140625"/>
    <col min="1802" max="1802" customWidth="1" width="14.140625"/>
    <col min="1803" max="1803" customWidth="1" width="15"/>
    <col min="1804" max="1804" customWidth="1" width="10.28515625"/>
    <col min="1805" max="1805" customWidth="1" width="13.140625"/>
    <col min="1808" max="1808" customWidth="1" width="10.28515625"/>
    <col min="1809" max="1809" customWidth="1" width="13.140625"/>
    <col min="1810" max="1810" customWidth="1" width="18.7109375"/>
    <col min="2048" max="2048" customWidth="1" width="2.42578125"/>
    <col min="2049" max="2049" customWidth="1" width="2.42578125"/>
    <col min="2050" max="2050" customWidth="1" width="53.140625"/>
    <col min="2051" max="2051" customWidth="1" width="9.85546875"/>
    <col min="2052" max="2052" customWidth="1" width="18.7109375"/>
    <col min="2053" max="2053" customWidth="1" width="18.7109375"/>
    <col min="2054" max="2054" customWidth="1" width="2.42578125"/>
    <col min="2055" max="2055" customWidth="1" width="23.7109375"/>
    <col min="2056" max="2056" customWidth="1" width="19.7109375"/>
    <col min="2057" max="2057" customWidth="1" width="13.140625"/>
    <col min="2058" max="2058" customWidth="1" width="14.140625"/>
    <col min="2059" max="2059" customWidth="1" width="15"/>
    <col min="2060" max="2060" customWidth="1" width="10.28515625"/>
    <col min="2061" max="2061" customWidth="1" width="13.140625"/>
    <col min="2064" max="2064" customWidth="1" width="10.28515625"/>
    <col min="2065" max="2065" customWidth="1" width="13.140625"/>
    <col min="2066" max="2066" customWidth="1" width="18.7109375"/>
    <col min="2304" max="2304" customWidth="1" width="2.42578125"/>
    <col min="2305" max="2305" customWidth="1" width="2.42578125"/>
    <col min="2306" max="2306" customWidth="1" width="53.140625"/>
    <col min="2307" max="2307" customWidth="1" width="9.85546875"/>
    <col min="2308" max="2308" customWidth="1" width="18.7109375"/>
    <col min="2309" max="2309" customWidth="1" width="18.7109375"/>
    <col min="2310" max="2310" customWidth="1" width="2.42578125"/>
    <col min="2311" max="2311" customWidth="1" width="23.7109375"/>
    <col min="2312" max="2312" customWidth="1" width="19.7109375"/>
    <col min="2313" max="2313" customWidth="1" width="13.140625"/>
    <col min="2314" max="2314" customWidth="1" width="14.140625"/>
    <col min="2315" max="2315" customWidth="1" width="15"/>
    <col min="2316" max="2316" customWidth="1" width="10.28515625"/>
    <col min="2317" max="2317" customWidth="1" width="13.140625"/>
    <col min="2320" max="2320" customWidth="1" width="10.28515625"/>
    <col min="2321" max="2321" customWidth="1" width="13.140625"/>
    <col min="2322" max="2322" customWidth="1" width="18.7109375"/>
    <col min="2560" max="2560" customWidth="1" width="2.42578125"/>
    <col min="2561" max="2561" customWidth="1" width="2.42578125"/>
    <col min="2562" max="2562" customWidth="1" width="53.140625"/>
    <col min="2563" max="2563" customWidth="1" width="9.85546875"/>
    <col min="2564" max="2564" customWidth="1" width="18.7109375"/>
    <col min="2565" max="2565" customWidth="1" width="18.7109375"/>
    <col min="2566" max="2566" customWidth="1" width="2.42578125"/>
    <col min="2567" max="2567" customWidth="1" width="23.7109375"/>
    <col min="2568" max="2568" customWidth="1" width="19.7109375"/>
    <col min="2569" max="2569" customWidth="1" width="13.140625"/>
    <col min="2570" max="2570" customWidth="1" width="14.140625"/>
    <col min="2571" max="2571" customWidth="1" width="15"/>
    <col min="2572" max="2572" customWidth="1" width="10.28515625"/>
    <col min="2573" max="2573" customWidth="1" width="13.140625"/>
    <col min="2576" max="2576" customWidth="1" width="10.28515625"/>
    <col min="2577" max="2577" customWidth="1" width="13.140625"/>
    <col min="2578" max="2578" customWidth="1" width="18.7109375"/>
    <col min="2816" max="2816" customWidth="1" width="2.42578125"/>
    <col min="2817" max="2817" customWidth="1" width="2.42578125"/>
    <col min="2818" max="2818" customWidth="1" width="53.140625"/>
    <col min="2819" max="2819" customWidth="1" width="9.85546875"/>
    <col min="2820" max="2820" customWidth="1" width="18.7109375"/>
    <col min="2821" max="2821" customWidth="1" width="18.7109375"/>
    <col min="2822" max="2822" customWidth="1" width="2.42578125"/>
    <col min="2823" max="2823" customWidth="1" width="23.7109375"/>
    <col min="2824" max="2824" customWidth="1" width="19.7109375"/>
    <col min="2825" max="2825" customWidth="1" width="13.140625"/>
    <col min="2826" max="2826" customWidth="1" width="14.140625"/>
    <col min="2827" max="2827" customWidth="1" width="15"/>
    <col min="2828" max="2828" customWidth="1" width="10.28515625"/>
    <col min="2829" max="2829" customWidth="1" width="13.140625"/>
    <col min="2832" max="2832" customWidth="1" width="10.28515625"/>
    <col min="2833" max="2833" customWidth="1" width="13.140625"/>
    <col min="2834" max="2834" customWidth="1" width="18.7109375"/>
    <col min="3072" max="3072" customWidth="1" width="2.42578125"/>
    <col min="3073" max="3073" customWidth="1" width="2.42578125"/>
    <col min="3074" max="3074" customWidth="1" width="53.140625"/>
    <col min="3075" max="3075" customWidth="1" width="9.85546875"/>
    <col min="3076" max="3076" customWidth="1" width="18.7109375"/>
    <col min="3077" max="3077" customWidth="1" width="18.7109375"/>
    <col min="3078" max="3078" customWidth="1" width="2.42578125"/>
    <col min="3079" max="3079" customWidth="1" width="23.7109375"/>
    <col min="3080" max="3080" customWidth="1" width="19.7109375"/>
    <col min="3081" max="3081" customWidth="1" width="13.140625"/>
    <col min="3082" max="3082" customWidth="1" width="14.140625"/>
    <col min="3083" max="3083" customWidth="1" width="15"/>
    <col min="3084" max="3084" customWidth="1" width="10.28515625"/>
    <col min="3085" max="3085" customWidth="1" width="13.140625"/>
    <col min="3088" max="3088" customWidth="1" width="10.28515625"/>
    <col min="3089" max="3089" customWidth="1" width="13.140625"/>
    <col min="3090" max="3090" customWidth="1" width="18.7109375"/>
    <col min="3328" max="3328" customWidth="1" width="2.42578125"/>
    <col min="3329" max="3329" customWidth="1" width="2.42578125"/>
    <col min="3330" max="3330" customWidth="1" width="53.140625"/>
    <col min="3331" max="3331" customWidth="1" width="9.85546875"/>
    <col min="3332" max="3332" customWidth="1" width="18.7109375"/>
    <col min="3333" max="3333" customWidth="1" width="18.7109375"/>
    <col min="3334" max="3334" customWidth="1" width="2.42578125"/>
    <col min="3335" max="3335" customWidth="1" width="23.7109375"/>
    <col min="3336" max="3336" customWidth="1" width="19.7109375"/>
    <col min="3337" max="3337" customWidth="1" width="13.140625"/>
    <col min="3338" max="3338" customWidth="1" width="14.140625"/>
    <col min="3339" max="3339" customWidth="1" width="15"/>
    <col min="3340" max="3340" customWidth="1" width="10.28515625"/>
    <col min="3341" max="3341" customWidth="1" width="13.140625"/>
    <col min="3344" max="3344" customWidth="1" width="10.28515625"/>
    <col min="3345" max="3345" customWidth="1" width="13.140625"/>
    <col min="3346" max="3346" customWidth="1" width="18.7109375"/>
    <col min="3584" max="3584" customWidth="1" width="2.42578125"/>
    <col min="3585" max="3585" customWidth="1" width="2.42578125"/>
    <col min="3586" max="3586" customWidth="1" width="53.140625"/>
    <col min="3587" max="3587" customWidth="1" width="9.85546875"/>
    <col min="3588" max="3588" customWidth="1" width="18.7109375"/>
    <col min="3589" max="3589" customWidth="1" width="18.7109375"/>
    <col min="3590" max="3590" customWidth="1" width="2.42578125"/>
    <col min="3591" max="3591" customWidth="1" width="23.7109375"/>
    <col min="3592" max="3592" customWidth="1" width="19.7109375"/>
    <col min="3593" max="3593" customWidth="1" width="13.140625"/>
    <col min="3594" max="3594" customWidth="1" width="14.140625"/>
    <col min="3595" max="3595" customWidth="1" width="15"/>
    <col min="3596" max="3596" customWidth="1" width="10.28515625"/>
    <col min="3597" max="3597" customWidth="1" width="13.140625"/>
    <col min="3600" max="3600" customWidth="1" width="10.28515625"/>
    <col min="3601" max="3601" customWidth="1" width="13.140625"/>
    <col min="3602" max="3602" customWidth="1" width="18.7109375"/>
    <col min="3840" max="3840" customWidth="1" width="2.42578125"/>
    <col min="3841" max="3841" customWidth="1" width="2.42578125"/>
    <col min="3842" max="3842" customWidth="1" width="53.140625"/>
    <col min="3843" max="3843" customWidth="1" width="9.85546875"/>
    <col min="3844" max="3844" customWidth="1" width="18.7109375"/>
    <col min="3845" max="3845" customWidth="1" width="18.7109375"/>
    <col min="3846" max="3846" customWidth="1" width="2.42578125"/>
    <col min="3847" max="3847" customWidth="1" width="23.7109375"/>
    <col min="3848" max="3848" customWidth="1" width="19.7109375"/>
    <col min="3849" max="3849" customWidth="1" width="13.140625"/>
    <col min="3850" max="3850" customWidth="1" width="14.140625"/>
    <col min="3851" max="3851" customWidth="1" width="15"/>
    <col min="3852" max="3852" customWidth="1" width="10.28515625"/>
    <col min="3853" max="3853" customWidth="1" width="13.140625"/>
    <col min="3856" max="3856" customWidth="1" width="10.28515625"/>
    <col min="3857" max="3857" customWidth="1" width="13.140625"/>
    <col min="3858" max="3858" customWidth="1" width="18.7109375"/>
    <col min="4096" max="4096" customWidth="1" width="2.42578125"/>
    <col min="4097" max="4097" customWidth="1" width="2.42578125"/>
    <col min="4098" max="4098" customWidth="1" width="53.140625"/>
    <col min="4099" max="4099" customWidth="1" width="9.85546875"/>
    <col min="4100" max="4100" customWidth="1" width="18.7109375"/>
    <col min="4101" max="4101" customWidth="1" width="18.7109375"/>
    <col min="4102" max="4102" customWidth="1" width="2.42578125"/>
    <col min="4103" max="4103" customWidth="1" width="23.7109375"/>
    <col min="4104" max="4104" customWidth="1" width="19.7109375"/>
    <col min="4105" max="4105" customWidth="1" width="13.140625"/>
    <col min="4106" max="4106" customWidth="1" width="14.140625"/>
    <col min="4107" max="4107" customWidth="1" width="15"/>
    <col min="4108" max="4108" customWidth="1" width="10.28515625"/>
    <col min="4109" max="4109" customWidth="1" width="13.140625"/>
    <col min="4112" max="4112" customWidth="1" width="10.28515625"/>
    <col min="4113" max="4113" customWidth="1" width="13.140625"/>
    <col min="4114" max="4114" customWidth="1" width="18.7109375"/>
    <col min="4352" max="4352" customWidth="1" width="2.42578125"/>
    <col min="4353" max="4353" customWidth="1" width="2.42578125"/>
    <col min="4354" max="4354" customWidth="1" width="53.140625"/>
    <col min="4355" max="4355" customWidth="1" width="9.85546875"/>
    <col min="4356" max="4356" customWidth="1" width="18.7109375"/>
    <col min="4357" max="4357" customWidth="1" width="18.7109375"/>
    <col min="4358" max="4358" customWidth="1" width="2.42578125"/>
    <col min="4359" max="4359" customWidth="1" width="23.7109375"/>
    <col min="4360" max="4360" customWidth="1" width="19.7109375"/>
    <col min="4361" max="4361" customWidth="1" width="13.140625"/>
    <col min="4362" max="4362" customWidth="1" width="14.140625"/>
    <col min="4363" max="4363" customWidth="1" width="15"/>
    <col min="4364" max="4364" customWidth="1" width="10.28515625"/>
    <col min="4365" max="4365" customWidth="1" width="13.140625"/>
    <col min="4368" max="4368" customWidth="1" width="10.28515625"/>
    <col min="4369" max="4369" customWidth="1" width="13.140625"/>
    <col min="4370" max="4370" customWidth="1" width="18.7109375"/>
    <col min="4608" max="4608" customWidth="1" width="2.42578125"/>
    <col min="4609" max="4609" customWidth="1" width="2.42578125"/>
    <col min="4610" max="4610" customWidth="1" width="53.140625"/>
    <col min="4611" max="4611" customWidth="1" width="9.85546875"/>
    <col min="4612" max="4612" customWidth="1" width="18.7109375"/>
    <col min="4613" max="4613" customWidth="1" width="18.7109375"/>
    <col min="4614" max="4614" customWidth="1" width="2.42578125"/>
    <col min="4615" max="4615" customWidth="1" width="23.7109375"/>
    <col min="4616" max="4616" customWidth="1" width="19.7109375"/>
    <col min="4617" max="4617" customWidth="1" width="13.140625"/>
    <col min="4618" max="4618" customWidth="1" width="14.140625"/>
    <col min="4619" max="4619" customWidth="1" width="15"/>
    <col min="4620" max="4620" customWidth="1" width="10.28515625"/>
    <col min="4621" max="4621" customWidth="1" width="13.140625"/>
    <col min="4624" max="4624" customWidth="1" width="10.28515625"/>
    <col min="4625" max="4625" customWidth="1" width="13.140625"/>
    <col min="4626" max="4626" customWidth="1" width="18.7109375"/>
    <col min="4864" max="4864" customWidth="1" width="2.42578125"/>
    <col min="4865" max="4865" customWidth="1" width="2.42578125"/>
    <col min="4866" max="4866" customWidth="1" width="53.140625"/>
    <col min="4867" max="4867" customWidth="1" width="9.85546875"/>
    <col min="4868" max="4868" customWidth="1" width="18.7109375"/>
    <col min="4869" max="4869" customWidth="1" width="18.7109375"/>
    <col min="4870" max="4870" customWidth="1" width="2.42578125"/>
    <col min="4871" max="4871" customWidth="1" width="23.7109375"/>
    <col min="4872" max="4872" customWidth="1" width="19.7109375"/>
    <col min="4873" max="4873" customWidth="1" width="13.140625"/>
    <col min="4874" max="4874" customWidth="1" width="14.140625"/>
    <col min="4875" max="4875" customWidth="1" width="15"/>
    <col min="4876" max="4876" customWidth="1" width="10.28515625"/>
    <col min="4877" max="4877" customWidth="1" width="13.140625"/>
    <col min="4880" max="4880" customWidth="1" width="10.28515625"/>
    <col min="4881" max="4881" customWidth="1" width="13.140625"/>
    <col min="4882" max="4882" customWidth="1" width="18.7109375"/>
    <col min="5120" max="5120" customWidth="1" width="2.42578125"/>
    <col min="5121" max="5121" customWidth="1" width="2.42578125"/>
    <col min="5122" max="5122" customWidth="1" width="53.140625"/>
    <col min="5123" max="5123" customWidth="1" width="9.85546875"/>
    <col min="5124" max="5124" customWidth="1" width="18.7109375"/>
    <col min="5125" max="5125" customWidth="1" width="18.7109375"/>
    <col min="5126" max="5126" customWidth="1" width="2.42578125"/>
    <col min="5127" max="5127" customWidth="1" width="23.7109375"/>
    <col min="5128" max="5128" customWidth="1" width="19.7109375"/>
    <col min="5129" max="5129" customWidth="1" width="13.140625"/>
    <col min="5130" max="5130" customWidth="1" width="14.140625"/>
    <col min="5131" max="5131" customWidth="1" width="15"/>
    <col min="5132" max="5132" customWidth="1" width="10.28515625"/>
    <col min="5133" max="5133" customWidth="1" width="13.140625"/>
    <col min="5136" max="5136" customWidth="1" width="10.28515625"/>
    <col min="5137" max="5137" customWidth="1" width="13.140625"/>
    <col min="5138" max="5138" customWidth="1" width="18.7109375"/>
    <col min="5376" max="5376" customWidth="1" width="2.42578125"/>
    <col min="5377" max="5377" customWidth="1" width="2.42578125"/>
    <col min="5378" max="5378" customWidth="1" width="53.140625"/>
    <col min="5379" max="5379" customWidth="1" width="9.85546875"/>
    <col min="5380" max="5380" customWidth="1" width="18.7109375"/>
    <col min="5381" max="5381" customWidth="1" width="18.7109375"/>
    <col min="5382" max="5382" customWidth="1" width="2.42578125"/>
    <col min="5383" max="5383" customWidth="1" width="23.7109375"/>
    <col min="5384" max="5384" customWidth="1" width="19.7109375"/>
    <col min="5385" max="5385" customWidth="1" width="13.140625"/>
    <col min="5386" max="5386" customWidth="1" width="14.140625"/>
    <col min="5387" max="5387" customWidth="1" width="15"/>
    <col min="5388" max="5388" customWidth="1" width="10.28515625"/>
    <col min="5389" max="5389" customWidth="1" width="13.140625"/>
    <col min="5392" max="5392" customWidth="1" width="10.28515625"/>
    <col min="5393" max="5393" customWidth="1" width="13.140625"/>
    <col min="5394" max="5394" customWidth="1" width="18.7109375"/>
    <col min="5632" max="5632" customWidth="1" width="2.42578125"/>
    <col min="5633" max="5633" customWidth="1" width="2.42578125"/>
    <col min="5634" max="5634" customWidth="1" width="53.140625"/>
    <col min="5635" max="5635" customWidth="1" width="9.85546875"/>
    <col min="5636" max="5636" customWidth="1" width="18.7109375"/>
    <col min="5637" max="5637" customWidth="1" width="18.7109375"/>
    <col min="5638" max="5638" customWidth="1" width="2.42578125"/>
    <col min="5639" max="5639" customWidth="1" width="23.7109375"/>
    <col min="5640" max="5640" customWidth="1" width="19.7109375"/>
    <col min="5641" max="5641" customWidth="1" width="13.140625"/>
    <col min="5642" max="5642" customWidth="1" width="14.140625"/>
    <col min="5643" max="5643" customWidth="1" width="15"/>
    <col min="5644" max="5644" customWidth="1" width="10.28515625"/>
    <col min="5645" max="5645" customWidth="1" width="13.140625"/>
    <col min="5648" max="5648" customWidth="1" width="10.28515625"/>
    <col min="5649" max="5649" customWidth="1" width="13.140625"/>
    <col min="5650" max="5650" customWidth="1" width="18.7109375"/>
    <col min="5888" max="5888" customWidth="1" width="2.42578125"/>
    <col min="5889" max="5889" customWidth="1" width="2.42578125"/>
    <col min="5890" max="5890" customWidth="1" width="53.140625"/>
    <col min="5891" max="5891" customWidth="1" width="9.85546875"/>
    <col min="5892" max="5892" customWidth="1" width="18.7109375"/>
    <col min="5893" max="5893" customWidth="1" width="18.7109375"/>
    <col min="5894" max="5894" customWidth="1" width="2.42578125"/>
    <col min="5895" max="5895" customWidth="1" width="23.7109375"/>
    <col min="5896" max="5896" customWidth="1" width="19.7109375"/>
    <col min="5897" max="5897" customWidth="1" width="13.140625"/>
    <col min="5898" max="5898" customWidth="1" width="14.140625"/>
    <col min="5899" max="5899" customWidth="1" width="15"/>
    <col min="5900" max="5900" customWidth="1" width="10.28515625"/>
    <col min="5901" max="5901" customWidth="1" width="13.140625"/>
    <col min="5904" max="5904" customWidth="1" width="10.28515625"/>
    <col min="5905" max="5905" customWidth="1" width="13.140625"/>
    <col min="5906" max="5906" customWidth="1" width="18.7109375"/>
    <col min="6144" max="6144" customWidth="1" width="2.42578125"/>
    <col min="6145" max="6145" customWidth="1" width="2.42578125"/>
    <col min="6146" max="6146" customWidth="1" width="53.140625"/>
    <col min="6147" max="6147" customWidth="1" width="9.85546875"/>
    <col min="6148" max="6148" customWidth="1" width="18.7109375"/>
    <col min="6149" max="6149" customWidth="1" width="18.7109375"/>
    <col min="6150" max="6150" customWidth="1" width="2.42578125"/>
    <col min="6151" max="6151" customWidth="1" width="23.7109375"/>
    <col min="6152" max="6152" customWidth="1" width="19.7109375"/>
    <col min="6153" max="6153" customWidth="1" width="13.140625"/>
    <col min="6154" max="6154" customWidth="1" width="14.140625"/>
    <col min="6155" max="6155" customWidth="1" width="15"/>
    <col min="6156" max="6156" customWidth="1" width="10.28515625"/>
    <col min="6157" max="6157" customWidth="1" width="13.140625"/>
    <col min="6160" max="6160" customWidth="1" width="10.28515625"/>
    <col min="6161" max="6161" customWidth="1" width="13.140625"/>
    <col min="6162" max="6162" customWidth="1" width="18.7109375"/>
    <col min="6400" max="6400" customWidth="1" width="2.42578125"/>
    <col min="6401" max="6401" customWidth="1" width="2.42578125"/>
    <col min="6402" max="6402" customWidth="1" width="53.140625"/>
    <col min="6403" max="6403" customWidth="1" width="9.85546875"/>
    <col min="6404" max="6404" customWidth="1" width="18.7109375"/>
    <col min="6405" max="6405" customWidth="1" width="18.7109375"/>
    <col min="6406" max="6406" customWidth="1" width="2.42578125"/>
    <col min="6407" max="6407" customWidth="1" width="23.7109375"/>
    <col min="6408" max="6408" customWidth="1" width="19.7109375"/>
    <col min="6409" max="6409" customWidth="1" width="13.140625"/>
    <col min="6410" max="6410" customWidth="1" width="14.140625"/>
    <col min="6411" max="6411" customWidth="1" width="15"/>
    <col min="6412" max="6412" customWidth="1" width="10.28515625"/>
    <col min="6413" max="6413" customWidth="1" width="13.140625"/>
    <col min="6416" max="6416" customWidth="1" width="10.28515625"/>
    <col min="6417" max="6417" customWidth="1" width="13.140625"/>
    <col min="6418" max="6418" customWidth="1" width="18.7109375"/>
    <col min="6656" max="6656" customWidth="1" width="2.42578125"/>
    <col min="6657" max="6657" customWidth="1" width="2.42578125"/>
    <col min="6658" max="6658" customWidth="1" width="53.140625"/>
    <col min="6659" max="6659" customWidth="1" width="9.85546875"/>
    <col min="6660" max="6660" customWidth="1" width="18.7109375"/>
    <col min="6661" max="6661" customWidth="1" width="18.7109375"/>
    <col min="6662" max="6662" customWidth="1" width="2.42578125"/>
    <col min="6663" max="6663" customWidth="1" width="23.7109375"/>
    <col min="6664" max="6664" customWidth="1" width="19.7109375"/>
    <col min="6665" max="6665" customWidth="1" width="13.140625"/>
    <col min="6666" max="6666" customWidth="1" width="14.140625"/>
    <col min="6667" max="6667" customWidth="1" width="15"/>
    <col min="6668" max="6668" customWidth="1" width="10.28515625"/>
    <col min="6669" max="6669" customWidth="1" width="13.140625"/>
    <col min="6672" max="6672" customWidth="1" width="10.28515625"/>
    <col min="6673" max="6673" customWidth="1" width="13.140625"/>
    <col min="6674" max="6674" customWidth="1" width="18.7109375"/>
    <col min="6912" max="6912" customWidth="1" width="2.42578125"/>
    <col min="6913" max="6913" customWidth="1" width="2.42578125"/>
    <col min="6914" max="6914" customWidth="1" width="53.140625"/>
    <col min="6915" max="6915" customWidth="1" width="9.85546875"/>
    <col min="6916" max="6916" customWidth="1" width="18.7109375"/>
    <col min="6917" max="6917" customWidth="1" width="18.7109375"/>
    <col min="6918" max="6918" customWidth="1" width="2.42578125"/>
    <col min="6919" max="6919" customWidth="1" width="23.7109375"/>
    <col min="6920" max="6920" customWidth="1" width="19.7109375"/>
    <col min="6921" max="6921" customWidth="1" width="13.140625"/>
    <col min="6922" max="6922" customWidth="1" width="14.140625"/>
    <col min="6923" max="6923" customWidth="1" width="15"/>
    <col min="6924" max="6924" customWidth="1" width="10.28515625"/>
    <col min="6925" max="6925" customWidth="1" width="13.140625"/>
    <col min="6928" max="6928" customWidth="1" width="10.28515625"/>
    <col min="6929" max="6929" customWidth="1" width="13.140625"/>
    <col min="6930" max="6930" customWidth="1" width="18.7109375"/>
    <col min="7168" max="7168" customWidth="1" width="2.42578125"/>
    <col min="7169" max="7169" customWidth="1" width="2.42578125"/>
    <col min="7170" max="7170" customWidth="1" width="53.140625"/>
    <col min="7171" max="7171" customWidth="1" width="9.85546875"/>
    <col min="7172" max="7172" customWidth="1" width="18.7109375"/>
    <col min="7173" max="7173" customWidth="1" width="18.7109375"/>
    <col min="7174" max="7174" customWidth="1" width="2.42578125"/>
    <col min="7175" max="7175" customWidth="1" width="23.7109375"/>
    <col min="7176" max="7176" customWidth="1" width="19.7109375"/>
    <col min="7177" max="7177" customWidth="1" width="13.140625"/>
    <col min="7178" max="7178" customWidth="1" width="14.140625"/>
    <col min="7179" max="7179" customWidth="1" width="15"/>
    <col min="7180" max="7180" customWidth="1" width="10.28515625"/>
    <col min="7181" max="7181" customWidth="1" width="13.140625"/>
    <col min="7184" max="7184" customWidth="1" width="10.28515625"/>
    <col min="7185" max="7185" customWidth="1" width="13.140625"/>
    <col min="7186" max="7186" customWidth="1" width="18.7109375"/>
    <col min="7424" max="7424" customWidth="1" width="2.42578125"/>
    <col min="7425" max="7425" customWidth="1" width="2.42578125"/>
    <col min="7426" max="7426" customWidth="1" width="53.140625"/>
    <col min="7427" max="7427" customWidth="1" width="9.85546875"/>
    <col min="7428" max="7428" customWidth="1" width="18.7109375"/>
    <col min="7429" max="7429" customWidth="1" width="18.7109375"/>
    <col min="7430" max="7430" customWidth="1" width="2.42578125"/>
    <col min="7431" max="7431" customWidth="1" width="23.7109375"/>
    <col min="7432" max="7432" customWidth="1" width="19.7109375"/>
    <col min="7433" max="7433" customWidth="1" width="13.140625"/>
    <col min="7434" max="7434" customWidth="1" width="14.140625"/>
    <col min="7435" max="7435" customWidth="1" width="15"/>
    <col min="7436" max="7436" customWidth="1" width="10.28515625"/>
    <col min="7437" max="7437" customWidth="1" width="13.140625"/>
    <col min="7440" max="7440" customWidth="1" width="10.28515625"/>
    <col min="7441" max="7441" customWidth="1" width="13.140625"/>
    <col min="7442" max="7442" customWidth="1" width="18.7109375"/>
    <col min="7680" max="7680" customWidth="1" width="2.42578125"/>
    <col min="7681" max="7681" customWidth="1" width="2.42578125"/>
    <col min="7682" max="7682" customWidth="1" width="53.140625"/>
    <col min="7683" max="7683" customWidth="1" width="9.85546875"/>
    <col min="7684" max="7684" customWidth="1" width="18.7109375"/>
    <col min="7685" max="7685" customWidth="1" width="18.7109375"/>
    <col min="7686" max="7686" customWidth="1" width="2.42578125"/>
    <col min="7687" max="7687" customWidth="1" width="23.7109375"/>
    <col min="7688" max="7688" customWidth="1" width="19.7109375"/>
    <col min="7689" max="7689" customWidth="1" width="13.140625"/>
    <col min="7690" max="7690" customWidth="1" width="14.140625"/>
    <col min="7691" max="7691" customWidth="1" width="15"/>
    <col min="7692" max="7692" customWidth="1" width="10.28515625"/>
    <col min="7693" max="7693" customWidth="1" width="13.140625"/>
    <col min="7696" max="7696" customWidth="1" width="10.28515625"/>
    <col min="7697" max="7697" customWidth="1" width="13.140625"/>
    <col min="7698" max="7698" customWidth="1" width="18.7109375"/>
    <col min="7936" max="7936" customWidth="1" width="2.42578125"/>
    <col min="7937" max="7937" customWidth="1" width="2.42578125"/>
    <col min="7938" max="7938" customWidth="1" width="53.140625"/>
    <col min="7939" max="7939" customWidth="1" width="9.85546875"/>
    <col min="7940" max="7940" customWidth="1" width="18.7109375"/>
    <col min="7941" max="7941" customWidth="1" width="18.7109375"/>
    <col min="7942" max="7942" customWidth="1" width="2.42578125"/>
    <col min="7943" max="7943" customWidth="1" width="23.7109375"/>
    <col min="7944" max="7944" customWidth="1" width="19.7109375"/>
    <col min="7945" max="7945" customWidth="1" width="13.140625"/>
    <col min="7946" max="7946" customWidth="1" width="14.140625"/>
    <col min="7947" max="7947" customWidth="1" width="15"/>
    <col min="7948" max="7948" customWidth="1" width="10.28515625"/>
    <col min="7949" max="7949" customWidth="1" width="13.140625"/>
    <col min="7952" max="7952" customWidth="1" width="10.28515625"/>
    <col min="7953" max="7953" customWidth="1" width="13.140625"/>
    <col min="7954" max="7954" customWidth="1" width="18.7109375"/>
    <col min="8192" max="8192" customWidth="1" width="2.42578125"/>
    <col min="8193" max="8193" customWidth="1" width="2.42578125"/>
    <col min="8194" max="8194" customWidth="1" width="53.140625"/>
    <col min="8195" max="8195" customWidth="1" width="9.85546875"/>
    <col min="8196" max="8196" customWidth="1" width="18.7109375"/>
    <col min="8197" max="8197" customWidth="1" width="18.7109375"/>
    <col min="8198" max="8198" customWidth="1" width="2.42578125"/>
    <col min="8199" max="8199" customWidth="1" width="23.7109375"/>
    <col min="8200" max="8200" customWidth="1" width="19.7109375"/>
    <col min="8201" max="8201" customWidth="1" width="13.140625"/>
    <col min="8202" max="8202" customWidth="1" width="14.140625"/>
    <col min="8203" max="8203" customWidth="1" width="15"/>
    <col min="8204" max="8204" customWidth="1" width="10.28515625"/>
    <col min="8205" max="8205" customWidth="1" width="13.140625"/>
    <col min="8208" max="8208" customWidth="1" width="10.28515625"/>
    <col min="8209" max="8209" customWidth="1" width="13.140625"/>
    <col min="8210" max="8210" customWidth="1" width="18.7109375"/>
    <col min="8448" max="8448" customWidth="1" width="2.42578125"/>
    <col min="8449" max="8449" customWidth="1" width="2.42578125"/>
    <col min="8450" max="8450" customWidth="1" width="53.140625"/>
    <col min="8451" max="8451" customWidth="1" width="9.85546875"/>
    <col min="8452" max="8452" customWidth="1" width="18.7109375"/>
    <col min="8453" max="8453" customWidth="1" width="18.7109375"/>
    <col min="8454" max="8454" customWidth="1" width="2.42578125"/>
    <col min="8455" max="8455" customWidth="1" width="23.7109375"/>
    <col min="8456" max="8456" customWidth="1" width="19.7109375"/>
    <col min="8457" max="8457" customWidth="1" width="13.140625"/>
    <col min="8458" max="8458" customWidth="1" width="14.140625"/>
    <col min="8459" max="8459" customWidth="1" width="15"/>
    <col min="8460" max="8460" customWidth="1" width="10.28515625"/>
    <col min="8461" max="8461" customWidth="1" width="13.140625"/>
    <col min="8464" max="8464" customWidth="1" width="10.28515625"/>
    <col min="8465" max="8465" customWidth="1" width="13.140625"/>
    <col min="8466" max="8466" customWidth="1" width="18.7109375"/>
    <col min="8704" max="8704" customWidth="1" width="2.42578125"/>
    <col min="8705" max="8705" customWidth="1" width="2.42578125"/>
    <col min="8706" max="8706" customWidth="1" width="53.140625"/>
    <col min="8707" max="8707" customWidth="1" width="9.85546875"/>
    <col min="8708" max="8708" customWidth="1" width="18.7109375"/>
    <col min="8709" max="8709" customWidth="1" width="18.7109375"/>
    <col min="8710" max="8710" customWidth="1" width="2.42578125"/>
    <col min="8711" max="8711" customWidth="1" width="23.7109375"/>
    <col min="8712" max="8712" customWidth="1" width="19.7109375"/>
    <col min="8713" max="8713" customWidth="1" width="13.140625"/>
    <col min="8714" max="8714" customWidth="1" width="14.140625"/>
    <col min="8715" max="8715" customWidth="1" width="15"/>
    <col min="8716" max="8716" customWidth="1" width="10.28515625"/>
    <col min="8717" max="8717" customWidth="1" width="13.140625"/>
    <col min="8720" max="8720" customWidth="1" width="10.28515625"/>
    <col min="8721" max="8721" customWidth="1" width="13.140625"/>
    <col min="8722" max="8722" customWidth="1" width="18.7109375"/>
    <col min="8960" max="8960" customWidth="1" width="2.42578125"/>
    <col min="8961" max="8961" customWidth="1" width="2.42578125"/>
    <col min="8962" max="8962" customWidth="1" width="53.140625"/>
    <col min="8963" max="8963" customWidth="1" width="9.85546875"/>
    <col min="8964" max="8964" customWidth="1" width="18.7109375"/>
    <col min="8965" max="8965" customWidth="1" width="18.7109375"/>
    <col min="8966" max="8966" customWidth="1" width="2.42578125"/>
    <col min="8967" max="8967" customWidth="1" width="23.7109375"/>
    <col min="8968" max="8968" customWidth="1" width="19.7109375"/>
    <col min="8969" max="8969" customWidth="1" width="13.140625"/>
    <col min="8970" max="8970" customWidth="1" width="14.140625"/>
    <col min="8971" max="8971" customWidth="1" width="15"/>
    <col min="8972" max="8972" customWidth="1" width="10.28515625"/>
    <col min="8973" max="8973" customWidth="1" width="13.140625"/>
    <col min="8976" max="8976" customWidth="1" width="10.28515625"/>
    <col min="8977" max="8977" customWidth="1" width="13.140625"/>
    <col min="8978" max="8978" customWidth="1" width="18.7109375"/>
    <col min="9216" max="9216" customWidth="1" width="2.42578125"/>
    <col min="9217" max="9217" customWidth="1" width="2.42578125"/>
    <col min="9218" max="9218" customWidth="1" width="53.140625"/>
    <col min="9219" max="9219" customWidth="1" width="9.85546875"/>
    <col min="9220" max="9220" customWidth="1" width="18.7109375"/>
    <col min="9221" max="9221" customWidth="1" width="18.7109375"/>
    <col min="9222" max="9222" customWidth="1" width="2.42578125"/>
    <col min="9223" max="9223" customWidth="1" width="23.7109375"/>
    <col min="9224" max="9224" customWidth="1" width="19.7109375"/>
    <col min="9225" max="9225" customWidth="1" width="13.140625"/>
    <col min="9226" max="9226" customWidth="1" width="14.140625"/>
    <col min="9227" max="9227" customWidth="1" width="15"/>
    <col min="9228" max="9228" customWidth="1" width="10.28515625"/>
    <col min="9229" max="9229" customWidth="1" width="13.140625"/>
    <col min="9232" max="9232" customWidth="1" width="10.28515625"/>
    <col min="9233" max="9233" customWidth="1" width="13.140625"/>
    <col min="9234" max="9234" customWidth="1" width="18.7109375"/>
    <col min="9472" max="9472" customWidth="1" width="2.42578125"/>
    <col min="9473" max="9473" customWidth="1" width="2.42578125"/>
    <col min="9474" max="9474" customWidth="1" width="53.140625"/>
    <col min="9475" max="9475" customWidth="1" width="9.85546875"/>
    <col min="9476" max="9476" customWidth="1" width="18.7109375"/>
    <col min="9477" max="9477" customWidth="1" width="18.7109375"/>
    <col min="9478" max="9478" customWidth="1" width="2.42578125"/>
    <col min="9479" max="9479" customWidth="1" width="23.7109375"/>
    <col min="9480" max="9480" customWidth="1" width="19.7109375"/>
    <col min="9481" max="9481" customWidth="1" width="13.140625"/>
    <col min="9482" max="9482" customWidth="1" width="14.140625"/>
    <col min="9483" max="9483" customWidth="1" width="15"/>
    <col min="9484" max="9484" customWidth="1" width="10.28515625"/>
    <col min="9485" max="9485" customWidth="1" width="13.140625"/>
    <col min="9488" max="9488" customWidth="1" width="10.28515625"/>
    <col min="9489" max="9489" customWidth="1" width="13.140625"/>
    <col min="9490" max="9490" customWidth="1" width="18.7109375"/>
    <col min="9728" max="9728" customWidth="1" width="2.42578125"/>
    <col min="9729" max="9729" customWidth="1" width="2.42578125"/>
    <col min="9730" max="9730" customWidth="1" width="53.140625"/>
    <col min="9731" max="9731" customWidth="1" width="9.85546875"/>
    <col min="9732" max="9732" customWidth="1" width="18.7109375"/>
    <col min="9733" max="9733" customWidth="1" width="18.7109375"/>
    <col min="9734" max="9734" customWidth="1" width="2.42578125"/>
    <col min="9735" max="9735" customWidth="1" width="23.7109375"/>
    <col min="9736" max="9736" customWidth="1" width="19.7109375"/>
    <col min="9737" max="9737" customWidth="1" width="13.140625"/>
    <col min="9738" max="9738" customWidth="1" width="14.140625"/>
    <col min="9739" max="9739" customWidth="1" width="15"/>
    <col min="9740" max="9740" customWidth="1" width="10.28515625"/>
    <col min="9741" max="9741" customWidth="1" width="13.140625"/>
    <col min="9744" max="9744" customWidth="1" width="10.28515625"/>
    <col min="9745" max="9745" customWidth="1" width="13.140625"/>
    <col min="9746" max="9746" customWidth="1" width="18.7109375"/>
    <col min="9984" max="9984" customWidth="1" width="2.42578125"/>
    <col min="9985" max="9985" customWidth="1" width="2.42578125"/>
    <col min="9986" max="9986" customWidth="1" width="53.140625"/>
    <col min="9987" max="9987" customWidth="1" width="9.85546875"/>
    <col min="9988" max="9988" customWidth="1" width="18.7109375"/>
    <col min="9989" max="9989" customWidth="1" width="18.7109375"/>
    <col min="9990" max="9990" customWidth="1" width="2.42578125"/>
    <col min="9991" max="9991" customWidth="1" width="23.7109375"/>
    <col min="9992" max="9992" customWidth="1" width="19.7109375"/>
    <col min="9993" max="9993" customWidth="1" width="13.140625"/>
    <col min="9994" max="9994" customWidth="1" width="14.140625"/>
    <col min="9995" max="9995" customWidth="1" width="15"/>
    <col min="9996" max="9996" customWidth="1" width="10.28515625"/>
    <col min="9997" max="9997" customWidth="1" width="13.140625"/>
    <col min="10000" max="10000" customWidth="1" width="10.28515625"/>
    <col min="10001" max="10001" customWidth="1" width="13.140625"/>
    <col min="10002" max="10002" customWidth="1" width="18.7109375"/>
    <col min="10240" max="10240" customWidth="1" width="2.42578125"/>
    <col min="10241" max="10241" customWidth="1" width="2.42578125"/>
    <col min="10242" max="10242" customWidth="1" width="53.140625"/>
    <col min="10243" max="10243" customWidth="1" width="9.85546875"/>
    <col min="10244" max="10244" customWidth="1" width="18.7109375"/>
    <col min="10245" max="10245" customWidth="1" width="18.7109375"/>
    <col min="10246" max="10246" customWidth="1" width="2.42578125"/>
    <col min="10247" max="10247" customWidth="1" width="23.7109375"/>
    <col min="10248" max="10248" customWidth="1" width="19.7109375"/>
    <col min="10249" max="10249" customWidth="1" width="13.140625"/>
    <col min="10250" max="10250" customWidth="1" width="14.140625"/>
    <col min="10251" max="10251" customWidth="1" width="15"/>
    <col min="10252" max="10252" customWidth="1" width="10.28515625"/>
    <col min="10253" max="10253" customWidth="1" width="13.140625"/>
    <col min="10256" max="10256" customWidth="1" width="10.28515625"/>
    <col min="10257" max="10257" customWidth="1" width="13.140625"/>
    <col min="10258" max="10258" customWidth="1" width="18.7109375"/>
    <col min="10496" max="10496" customWidth="1" width="2.42578125"/>
    <col min="10497" max="10497" customWidth="1" width="2.42578125"/>
    <col min="10498" max="10498" customWidth="1" width="53.140625"/>
    <col min="10499" max="10499" customWidth="1" width="9.85546875"/>
    <col min="10500" max="10500" customWidth="1" width="18.7109375"/>
    <col min="10501" max="10501" customWidth="1" width="18.7109375"/>
    <col min="10502" max="10502" customWidth="1" width="2.42578125"/>
    <col min="10503" max="10503" customWidth="1" width="23.7109375"/>
    <col min="10504" max="10504" customWidth="1" width="19.7109375"/>
    <col min="10505" max="10505" customWidth="1" width="13.140625"/>
    <col min="10506" max="10506" customWidth="1" width="14.140625"/>
    <col min="10507" max="10507" customWidth="1" width="15"/>
    <col min="10508" max="10508" customWidth="1" width="10.28515625"/>
    <col min="10509" max="10509" customWidth="1" width="13.140625"/>
    <col min="10512" max="10512" customWidth="1" width="10.28515625"/>
    <col min="10513" max="10513" customWidth="1" width="13.140625"/>
    <col min="10514" max="10514" customWidth="1" width="18.7109375"/>
    <col min="10752" max="10752" customWidth="1" width="2.42578125"/>
    <col min="10753" max="10753" customWidth="1" width="2.42578125"/>
    <col min="10754" max="10754" customWidth="1" width="53.140625"/>
    <col min="10755" max="10755" customWidth="1" width="9.85546875"/>
    <col min="10756" max="10756" customWidth="1" width="18.7109375"/>
    <col min="10757" max="10757" customWidth="1" width="18.7109375"/>
    <col min="10758" max="10758" customWidth="1" width="2.42578125"/>
    <col min="10759" max="10759" customWidth="1" width="23.7109375"/>
    <col min="10760" max="10760" customWidth="1" width="19.7109375"/>
    <col min="10761" max="10761" customWidth="1" width="13.140625"/>
    <col min="10762" max="10762" customWidth="1" width="14.140625"/>
    <col min="10763" max="10763" customWidth="1" width="15"/>
    <col min="10764" max="10764" customWidth="1" width="10.28515625"/>
    <col min="10765" max="10765" customWidth="1" width="13.140625"/>
    <col min="10768" max="10768" customWidth="1" width="10.28515625"/>
    <col min="10769" max="10769" customWidth="1" width="13.140625"/>
    <col min="10770" max="10770" customWidth="1" width="18.7109375"/>
    <col min="11008" max="11008" customWidth="1" width="2.42578125"/>
    <col min="11009" max="11009" customWidth="1" width="2.42578125"/>
    <col min="11010" max="11010" customWidth="1" width="53.140625"/>
    <col min="11011" max="11011" customWidth="1" width="9.85546875"/>
    <col min="11012" max="11012" customWidth="1" width="18.7109375"/>
    <col min="11013" max="11013" customWidth="1" width="18.7109375"/>
    <col min="11014" max="11014" customWidth="1" width="2.42578125"/>
    <col min="11015" max="11015" customWidth="1" width="23.7109375"/>
    <col min="11016" max="11016" customWidth="1" width="19.7109375"/>
    <col min="11017" max="11017" customWidth="1" width="13.140625"/>
    <col min="11018" max="11018" customWidth="1" width="14.140625"/>
    <col min="11019" max="11019" customWidth="1" width="15"/>
    <col min="11020" max="11020" customWidth="1" width="10.28515625"/>
    <col min="11021" max="11021" customWidth="1" width="13.140625"/>
    <col min="11024" max="11024" customWidth="1" width="10.28515625"/>
    <col min="11025" max="11025" customWidth="1" width="13.140625"/>
    <col min="11026" max="11026" customWidth="1" width="18.7109375"/>
    <col min="11264" max="11264" customWidth="1" width="2.42578125"/>
    <col min="11265" max="11265" customWidth="1" width="2.42578125"/>
    <col min="11266" max="11266" customWidth="1" width="53.140625"/>
    <col min="11267" max="11267" customWidth="1" width="9.85546875"/>
    <col min="11268" max="11268" customWidth="1" width="18.7109375"/>
    <col min="11269" max="11269" customWidth="1" width="18.7109375"/>
    <col min="11270" max="11270" customWidth="1" width="2.42578125"/>
    <col min="11271" max="11271" customWidth="1" width="23.7109375"/>
    <col min="11272" max="11272" customWidth="1" width="19.7109375"/>
    <col min="11273" max="11273" customWidth="1" width="13.140625"/>
    <col min="11274" max="11274" customWidth="1" width="14.140625"/>
    <col min="11275" max="11275" customWidth="1" width="15"/>
    <col min="11276" max="11276" customWidth="1" width="10.28515625"/>
    <col min="11277" max="11277" customWidth="1" width="13.140625"/>
    <col min="11280" max="11280" customWidth="1" width="10.28515625"/>
    <col min="11281" max="11281" customWidth="1" width="13.140625"/>
    <col min="11282" max="11282" customWidth="1" width="18.7109375"/>
    <col min="11520" max="11520" customWidth="1" width="2.42578125"/>
    <col min="11521" max="11521" customWidth="1" width="2.42578125"/>
    <col min="11522" max="11522" customWidth="1" width="53.140625"/>
    <col min="11523" max="11523" customWidth="1" width="9.85546875"/>
    <col min="11524" max="11524" customWidth="1" width="18.7109375"/>
    <col min="11525" max="11525" customWidth="1" width="18.7109375"/>
    <col min="11526" max="11526" customWidth="1" width="2.42578125"/>
    <col min="11527" max="11527" customWidth="1" width="23.7109375"/>
    <col min="11528" max="11528" customWidth="1" width="19.7109375"/>
    <col min="11529" max="11529" customWidth="1" width="13.140625"/>
    <col min="11530" max="11530" customWidth="1" width="14.140625"/>
    <col min="11531" max="11531" customWidth="1" width="15"/>
    <col min="11532" max="11532" customWidth="1" width="10.28515625"/>
    <col min="11533" max="11533" customWidth="1" width="13.140625"/>
    <col min="11536" max="11536" customWidth="1" width="10.28515625"/>
    <col min="11537" max="11537" customWidth="1" width="13.140625"/>
    <col min="11538" max="11538" customWidth="1" width="18.7109375"/>
    <col min="11776" max="11776" customWidth="1" width="2.42578125"/>
    <col min="11777" max="11777" customWidth="1" width="2.42578125"/>
    <col min="11778" max="11778" customWidth="1" width="53.140625"/>
    <col min="11779" max="11779" customWidth="1" width="9.85546875"/>
    <col min="11780" max="11780" customWidth="1" width="18.7109375"/>
    <col min="11781" max="11781" customWidth="1" width="18.7109375"/>
    <col min="11782" max="11782" customWidth="1" width="2.42578125"/>
    <col min="11783" max="11783" customWidth="1" width="23.7109375"/>
    <col min="11784" max="11784" customWidth="1" width="19.7109375"/>
    <col min="11785" max="11785" customWidth="1" width="13.140625"/>
    <col min="11786" max="11786" customWidth="1" width="14.140625"/>
    <col min="11787" max="11787" customWidth="1" width="15"/>
    <col min="11788" max="11788" customWidth="1" width="10.28515625"/>
    <col min="11789" max="11789" customWidth="1" width="13.140625"/>
    <col min="11792" max="11792" customWidth="1" width="10.28515625"/>
    <col min="11793" max="11793" customWidth="1" width="13.140625"/>
    <col min="11794" max="11794" customWidth="1" width="18.7109375"/>
    <col min="12032" max="12032" customWidth="1" width="2.42578125"/>
    <col min="12033" max="12033" customWidth="1" width="2.42578125"/>
    <col min="12034" max="12034" customWidth="1" width="53.140625"/>
    <col min="12035" max="12035" customWidth="1" width="9.85546875"/>
    <col min="12036" max="12036" customWidth="1" width="18.7109375"/>
    <col min="12037" max="12037" customWidth="1" width="18.7109375"/>
    <col min="12038" max="12038" customWidth="1" width="2.42578125"/>
    <col min="12039" max="12039" customWidth="1" width="23.7109375"/>
    <col min="12040" max="12040" customWidth="1" width="19.7109375"/>
    <col min="12041" max="12041" customWidth="1" width="13.140625"/>
    <col min="12042" max="12042" customWidth="1" width="14.140625"/>
    <col min="12043" max="12043" customWidth="1" width="15"/>
    <col min="12044" max="12044" customWidth="1" width="10.28515625"/>
    <col min="12045" max="12045" customWidth="1" width="13.140625"/>
    <col min="12048" max="12048" customWidth="1" width="10.28515625"/>
    <col min="12049" max="12049" customWidth="1" width="13.140625"/>
    <col min="12050" max="12050" customWidth="1" width="18.7109375"/>
    <col min="12288" max="12288" customWidth="1" width="2.42578125"/>
    <col min="12289" max="12289" customWidth="1" width="2.42578125"/>
    <col min="12290" max="12290" customWidth="1" width="53.140625"/>
    <col min="12291" max="12291" customWidth="1" width="9.85546875"/>
    <col min="12292" max="12292" customWidth="1" width="18.7109375"/>
    <col min="12293" max="12293" customWidth="1" width="18.7109375"/>
    <col min="12294" max="12294" customWidth="1" width="2.42578125"/>
    <col min="12295" max="12295" customWidth="1" width="23.7109375"/>
    <col min="12296" max="12296" customWidth="1" width="19.7109375"/>
    <col min="12297" max="12297" customWidth="1" width="13.140625"/>
    <col min="12298" max="12298" customWidth="1" width="14.140625"/>
    <col min="12299" max="12299" customWidth="1" width="15"/>
    <col min="12300" max="12300" customWidth="1" width="10.28515625"/>
    <col min="12301" max="12301" customWidth="1" width="13.140625"/>
    <col min="12304" max="12304" customWidth="1" width="10.28515625"/>
    <col min="12305" max="12305" customWidth="1" width="13.140625"/>
    <col min="12306" max="12306" customWidth="1" width="18.7109375"/>
    <col min="12544" max="12544" customWidth="1" width="2.42578125"/>
    <col min="12545" max="12545" customWidth="1" width="2.42578125"/>
    <col min="12546" max="12546" customWidth="1" width="53.140625"/>
    <col min="12547" max="12547" customWidth="1" width="9.85546875"/>
    <col min="12548" max="12548" customWidth="1" width="18.7109375"/>
    <col min="12549" max="12549" customWidth="1" width="18.7109375"/>
    <col min="12550" max="12550" customWidth="1" width="2.42578125"/>
    <col min="12551" max="12551" customWidth="1" width="23.7109375"/>
    <col min="12552" max="12552" customWidth="1" width="19.7109375"/>
    <col min="12553" max="12553" customWidth="1" width="13.140625"/>
    <col min="12554" max="12554" customWidth="1" width="14.140625"/>
    <col min="12555" max="12555" customWidth="1" width="15"/>
    <col min="12556" max="12556" customWidth="1" width="10.28515625"/>
    <col min="12557" max="12557" customWidth="1" width="13.140625"/>
    <col min="12560" max="12560" customWidth="1" width="10.28515625"/>
    <col min="12561" max="12561" customWidth="1" width="13.140625"/>
    <col min="12562" max="12562" customWidth="1" width="18.7109375"/>
    <col min="12800" max="12800" customWidth="1" width="2.42578125"/>
    <col min="12801" max="12801" customWidth="1" width="2.42578125"/>
    <col min="12802" max="12802" customWidth="1" width="53.140625"/>
    <col min="12803" max="12803" customWidth="1" width="9.85546875"/>
    <col min="12804" max="12804" customWidth="1" width="18.7109375"/>
    <col min="12805" max="12805" customWidth="1" width="18.7109375"/>
    <col min="12806" max="12806" customWidth="1" width="2.42578125"/>
    <col min="12807" max="12807" customWidth="1" width="23.7109375"/>
    <col min="12808" max="12808" customWidth="1" width="19.7109375"/>
    <col min="12809" max="12809" customWidth="1" width="13.140625"/>
    <col min="12810" max="12810" customWidth="1" width="14.140625"/>
    <col min="12811" max="12811" customWidth="1" width="15"/>
    <col min="12812" max="12812" customWidth="1" width="10.28515625"/>
    <col min="12813" max="12813" customWidth="1" width="13.140625"/>
    <col min="12816" max="12816" customWidth="1" width="10.28515625"/>
    <col min="12817" max="12817" customWidth="1" width="13.140625"/>
    <col min="12818" max="12818" customWidth="1" width="18.7109375"/>
    <col min="13056" max="13056" customWidth="1" width="2.42578125"/>
    <col min="13057" max="13057" customWidth="1" width="2.42578125"/>
    <col min="13058" max="13058" customWidth="1" width="53.140625"/>
    <col min="13059" max="13059" customWidth="1" width="9.85546875"/>
    <col min="13060" max="13060" customWidth="1" width="18.7109375"/>
    <col min="13061" max="13061" customWidth="1" width="18.7109375"/>
    <col min="13062" max="13062" customWidth="1" width="2.42578125"/>
    <col min="13063" max="13063" customWidth="1" width="23.7109375"/>
    <col min="13064" max="13064" customWidth="1" width="19.7109375"/>
    <col min="13065" max="13065" customWidth="1" width="13.140625"/>
    <col min="13066" max="13066" customWidth="1" width="14.140625"/>
    <col min="13067" max="13067" customWidth="1" width="15"/>
    <col min="13068" max="13068" customWidth="1" width="10.28515625"/>
    <col min="13069" max="13069" customWidth="1" width="13.140625"/>
    <col min="13072" max="13072" customWidth="1" width="10.28515625"/>
    <col min="13073" max="13073" customWidth="1" width="13.140625"/>
    <col min="13074" max="13074" customWidth="1" width="18.7109375"/>
    <col min="13312" max="13312" customWidth="1" width="2.42578125"/>
    <col min="13313" max="13313" customWidth="1" width="2.42578125"/>
    <col min="13314" max="13314" customWidth="1" width="53.140625"/>
    <col min="13315" max="13315" customWidth="1" width="9.85546875"/>
    <col min="13316" max="13316" customWidth="1" width="18.7109375"/>
    <col min="13317" max="13317" customWidth="1" width="18.7109375"/>
    <col min="13318" max="13318" customWidth="1" width="2.42578125"/>
    <col min="13319" max="13319" customWidth="1" width="23.7109375"/>
    <col min="13320" max="13320" customWidth="1" width="19.7109375"/>
    <col min="13321" max="13321" customWidth="1" width="13.140625"/>
    <col min="13322" max="13322" customWidth="1" width="14.140625"/>
    <col min="13323" max="13323" customWidth="1" width="15"/>
    <col min="13324" max="13324" customWidth="1" width="10.28515625"/>
    <col min="13325" max="13325" customWidth="1" width="13.140625"/>
    <col min="13328" max="13328" customWidth="1" width="10.28515625"/>
    <col min="13329" max="13329" customWidth="1" width="13.140625"/>
    <col min="13330" max="13330" customWidth="1" width="18.7109375"/>
    <col min="13568" max="13568" customWidth="1" width="2.42578125"/>
    <col min="13569" max="13569" customWidth="1" width="2.42578125"/>
    <col min="13570" max="13570" customWidth="1" width="53.140625"/>
    <col min="13571" max="13571" customWidth="1" width="9.85546875"/>
    <col min="13572" max="13572" customWidth="1" width="18.7109375"/>
    <col min="13573" max="13573" customWidth="1" width="18.7109375"/>
    <col min="13574" max="13574" customWidth="1" width="2.42578125"/>
    <col min="13575" max="13575" customWidth="1" width="23.7109375"/>
    <col min="13576" max="13576" customWidth="1" width="19.7109375"/>
    <col min="13577" max="13577" customWidth="1" width="13.140625"/>
    <col min="13578" max="13578" customWidth="1" width="14.140625"/>
    <col min="13579" max="13579" customWidth="1" width="15"/>
    <col min="13580" max="13580" customWidth="1" width="10.28515625"/>
    <col min="13581" max="13581" customWidth="1" width="13.140625"/>
    <col min="13584" max="13584" customWidth="1" width="10.28515625"/>
    <col min="13585" max="13585" customWidth="1" width="13.140625"/>
    <col min="13586" max="13586" customWidth="1" width="18.7109375"/>
    <col min="13824" max="13824" customWidth="1" width="2.42578125"/>
    <col min="13825" max="13825" customWidth="1" width="2.42578125"/>
    <col min="13826" max="13826" customWidth="1" width="53.140625"/>
    <col min="13827" max="13827" customWidth="1" width="9.85546875"/>
    <col min="13828" max="13828" customWidth="1" width="18.7109375"/>
    <col min="13829" max="13829" customWidth="1" width="18.7109375"/>
    <col min="13830" max="13830" customWidth="1" width="2.42578125"/>
    <col min="13831" max="13831" customWidth="1" width="23.7109375"/>
    <col min="13832" max="13832" customWidth="1" width="19.7109375"/>
    <col min="13833" max="13833" customWidth="1" width="13.140625"/>
    <col min="13834" max="13834" customWidth="1" width="14.140625"/>
    <col min="13835" max="13835" customWidth="1" width="15"/>
    <col min="13836" max="13836" customWidth="1" width="10.28515625"/>
    <col min="13837" max="13837" customWidth="1" width="13.140625"/>
    <col min="13840" max="13840" customWidth="1" width="10.28515625"/>
    <col min="13841" max="13841" customWidth="1" width="13.140625"/>
    <col min="13842" max="13842" customWidth="1" width="18.7109375"/>
    <col min="14080" max="14080" customWidth="1" width="2.42578125"/>
    <col min="14081" max="14081" customWidth="1" width="2.42578125"/>
    <col min="14082" max="14082" customWidth="1" width="53.140625"/>
    <col min="14083" max="14083" customWidth="1" width="9.85546875"/>
    <col min="14084" max="14084" customWidth="1" width="18.7109375"/>
    <col min="14085" max="14085" customWidth="1" width="18.7109375"/>
    <col min="14086" max="14086" customWidth="1" width="2.42578125"/>
    <col min="14087" max="14087" customWidth="1" width="23.7109375"/>
    <col min="14088" max="14088" customWidth="1" width="19.7109375"/>
    <col min="14089" max="14089" customWidth="1" width="13.140625"/>
    <col min="14090" max="14090" customWidth="1" width="14.140625"/>
    <col min="14091" max="14091" customWidth="1" width="15"/>
    <col min="14092" max="14092" customWidth="1" width="10.28515625"/>
    <col min="14093" max="14093" customWidth="1" width="13.140625"/>
    <col min="14096" max="14096" customWidth="1" width="10.28515625"/>
    <col min="14097" max="14097" customWidth="1" width="13.140625"/>
    <col min="14098" max="14098" customWidth="1" width="18.7109375"/>
    <col min="14336" max="14336" customWidth="1" width="2.42578125"/>
    <col min="14337" max="14337" customWidth="1" width="2.42578125"/>
    <col min="14338" max="14338" customWidth="1" width="53.140625"/>
    <col min="14339" max="14339" customWidth="1" width="9.85546875"/>
    <col min="14340" max="14340" customWidth="1" width="18.7109375"/>
    <col min="14341" max="14341" customWidth="1" width="18.7109375"/>
    <col min="14342" max="14342" customWidth="1" width="2.42578125"/>
    <col min="14343" max="14343" customWidth="1" width="23.7109375"/>
    <col min="14344" max="14344" customWidth="1" width="19.7109375"/>
    <col min="14345" max="14345" customWidth="1" width="13.140625"/>
    <col min="14346" max="14346" customWidth="1" width="14.140625"/>
    <col min="14347" max="14347" customWidth="1" width="15"/>
    <col min="14348" max="14348" customWidth="1" width="10.28515625"/>
    <col min="14349" max="14349" customWidth="1" width="13.140625"/>
    <col min="14352" max="14352" customWidth="1" width="10.28515625"/>
    <col min="14353" max="14353" customWidth="1" width="13.140625"/>
    <col min="14354" max="14354" customWidth="1" width="18.7109375"/>
    <col min="14592" max="14592" customWidth="1" width="2.42578125"/>
    <col min="14593" max="14593" customWidth="1" width="2.42578125"/>
    <col min="14594" max="14594" customWidth="1" width="53.140625"/>
    <col min="14595" max="14595" customWidth="1" width="9.85546875"/>
    <col min="14596" max="14596" customWidth="1" width="18.7109375"/>
    <col min="14597" max="14597" customWidth="1" width="18.7109375"/>
    <col min="14598" max="14598" customWidth="1" width="2.42578125"/>
    <col min="14599" max="14599" customWidth="1" width="23.7109375"/>
    <col min="14600" max="14600" customWidth="1" width="19.7109375"/>
    <col min="14601" max="14601" customWidth="1" width="13.140625"/>
    <col min="14602" max="14602" customWidth="1" width="14.140625"/>
    <col min="14603" max="14603" customWidth="1" width="15"/>
    <col min="14604" max="14604" customWidth="1" width="10.28515625"/>
    <col min="14605" max="14605" customWidth="1" width="13.140625"/>
    <col min="14608" max="14608" customWidth="1" width="10.28515625"/>
    <col min="14609" max="14609" customWidth="1" width="13.140625"/>
    <col min="14610" max="14610" customWidth="1" width="18.7109375"/>
    <col min="14848" max="14848" customWidth="1" width="2.42578125"/>
    <col min="14849" max="14849" customWidth="1" width="2.42578125"/>
    <col min="14850" max="14850" customWidth="1" width="53.140625"/>
    <col min="14851" max="14851" customWidth="1" width="9.85546875"/>
    <col min="14852" max="14852" customWidth="1" width="18.7109375"/>
    <col min="14853" max="14853" customWidth="1" width="18.7109375"/>
    <col min="14854" max="14854" customWidth="1" width="2.42578125"/>
    <col min="14855" max="14855" customWidth="1" width="23.7109375"/>
    <col min="14856" max="14856" customWidth="1" width="19.7109375"/>
    <col min="14857" max="14857" customWidth="1" width="13.140625"/>
    <col min="14858" max="14858" customWidth="1" width="14.140625"/>
    <col min="14859" max="14859" customWidth="1" width="15"/>
    <col min="14860" max="14860" customWidth="1" width="10.28515625"/>
    <col min="14861" max="14861" customWidth="1" width="13.140625"/>
    <col min="14864" max="14864" customWidth="1" width="10.28515625"/>
    <col min="14865" max="14865" customWidth="1" width="13.140625"/>
    <col min="14866" max="14866" customWidth="1" width="18.7109375"/>
    <col min="15104" max="15104" customWidth="1" width="2.42578125"/>
    <col min="15105" max="15105" customWidth="1" width="2.42578125"/>
    <col min="15106" max="15106" customWidth="1" width="53.140625"/>
    <col min="15107" max="15107" customWidth="1" width="9.85546875"/>
    <col min="15108" max="15108" customWidth="1" width="18.7109375"/>
    <col min="15109" max="15109" customWidth="1" width="18.7109375"/>
    <col min="15110" max="15110" customWidth="1" width="2.42578125"/>
    <col min="15111" max="15111" customWidth="1" width="23.7109375"/>
    <col min="15112" max="15112" customWidth="1" width="19.7109375"/>
    <col min="15113" max="15113" customWidth="1" width="13.140625"/>
    <col min="15114" max="15114" customWidth="1" width="14.140625"/>
    <col min="15115" max="15115" customWidth="1" width="15"/>
    <col min="15116" max="15116" customWidth="1" width="10.28515625"/>
    <col min="15117" max="15117" customWidth="1" width="13.140625"/>
    <col min="15120" max="15120" customWidth="1" width="10.28515625"/>
    <col min="15121" max="15121" customWidth="1" width="13.140625"/>
    <col min="15122" max="15122" customWidth="1" width="18.7109375"/>
    <col min="15360" max="15360" customWidth="1" width="2.42578125"/>
    <col min="15361" max="15361" customWidth="1" width="2.42578125"/>
    <col min="15362" max="15362" customWidth="1" width="53.140625"/>
    <col min="15363" max="15363" customWidth="1" width="9.85546875"/>
    <col min="15364" max="15364" customWidth="1" width="18.7109375"/>
    <col min="15365" max="15365" customWidth="1" width="18.7109375"/>
    <col min="15366" max="15366" customWidth="1" width="2.42578125"/>
    <col min="15367" max="15367" customWidth="1" width="23.7109375"/>
    <col min="15368" max="15368" customWidth="1" width="19.7109375"/>
    <col min="15369" max="15369" customWidth="1" width="13.140625"/>
    <col min="15370" max="15370" customWidth="1" width="14.140625"/>
    <col min="15371" max="15371" customWidth="1" width="15"/>
    <col min="15372" max="15372" customWidth="1" width="10.28515625"/>
    <col min="15373" max="15373" customWidth="1" width="13.140625"/>
    <col min="15376" max="15376" customWidth="1" width="10.28515625"/>
    <col min="15377" max="15377" customWidth="1" width="13.140625"/>
    <col min="15378" max="15378" customWidth="1" width="18.7109375"/>
    <col min="15616" max="15616" customWidth="1" width="2.42578125"/>
    <col min="15617" max="15617" customWidth="1" width="2.42578125"/>
    <col min="15618" max="15618" customWidth="1" width="53.140625"/>
    <col min="15619" max="15619" customWidth="1" width="9.85546875"/>
    <col min="15620" max="15620" customWidth="1" width="18.7109375"/>
    <col min="15621" max="15621" customWidth="1" width="18.7109375"/>
    <col min="15622" max="15622" customWidth="1" width="2.42578125"/>
    <col min="15623" max="15623" customWidth="1" width="23.7109375"/>
    <col min="15624" max="15624" customWidth="1" width="19.7109375"/>
    <col min="15625" max="15625" customWidth="1" width="13.140625"/>
    <col min="15626" max="15626" customWidth="1" width="14.140625"/>
    <col min="15627" max="15627" customWidth="1" width="15"/>
    <col min="15628" max="15628" customWidth="1" width="10.28515625"/>
    <col min="15629" max="15629" customWidth="1" width="13.140625"/>
    <col min="15632" max="15632" customWidth="1" width="10.28515625"/>
    <col min="15633" max="15633" customWidth="1" width="13.140625"/>
    <col min="15634" max="15634" customWidth="1" width="18.7109375"/>
    <col min="15872" max="15872" customWidth="1" width="2.42578125"/>
    <col min="15873" max="15873" customWidth="1" width="2.42578125"/>
    <col min="15874" max="15874" customWidth="1" width="53.140625"/>
    <col min="15875" max="15875" customWidth="1" width="9.85546875"/>
    <col min="15876" max="15876" customWidth="1" width="18.7109375"/>
    <col min="15877" max="15877" customWidth="1" width="18.7109375"/>
    <col min="15878" max="15878" customWidth="1" width="2.42578125"/>
    <col min="15879" max="15879" customWidth="1" width="23.7109375"/>
    <col min="15880" max="15880" customWidth="1" width="19.7109375"/>
    <col min="15881" max="15881" customWidth="1" width="13.140625"/>
    <col min="15882" max="15882" customWidth="1" width="14.140625"/>
    <col min="15883" max="15883" customWidth="1" width="15"/>
    <col min="15884" max="15884" customWidth="1" width="10.28515625"/>
    <col min="15885" max="15885" customWidth="1" width="13.140625"/>
    <col min="15888" max="15888" customWidth="1" width="10.28515625"/>
    <col min="15889" max="15889" customWidth="1" width="13.140625"/>
    <col min="15890" max="15890" customWidth="1" width="18.7109375"/>
    <col min="16128" max="16128" customWidth="1" width="2.42578125"/>
    <col min="16129" max="16129" customWidth="1" width="2.42578125"/>
    <col min="16130" max="16130" customWidth="1" width="53.140625"/>
    <col min="16131" max="16131" customWidth="1" width="9.85546875"/>
    <col min="16132" max="16132" customWidth="1" width="18.7109375"/>
    <col min="16133" max="16133" customWidth="1" width="18.7109375"/>
    <col min="16134" max="16134" customWidth="1" width="2.42578125"/>
    <col min="16135" max="16135" customWidth="1" width="23.7109375"/>
    <col min="16136" max="16136" customWidth="1" width="19.7109375"/>
    <col min="16137" max="16137" customWidth="1" width="13.140625"/>
    <col min="16138" max="16138" customWidth="1" width="14.140625"/>
    <col min="16139" max="16139" customWidth="1" width="15"/>
    <col min="16140" max="16140" customWidth="1" width="10.28515625"/>
    <col min="16141" max="16141" customWidth="1" width="13.140625"/>
    <col min="16144" max="16144" customWidth="1" width="10.28515625"/>
    <col min="16145" max="16145" customWidth="1" width="13.140625"/>
    <col min="16146" max="16146" customWidth="1" width="18.7109375"/>
  </cols>
  <sheetData>
    <row r="1" ht="15" customHeight="1">
      <c r="B1" t="str">
        <f>'Budget global'!B1</f>
        <v>VILLE_Projet de xxxxxxxxxxxxxxxxxxxxxxxxxxxxxxxxxxxxxx</v>
      </c>
      <c r="E1" t="str">
        <v xml:space="preserve">Version du </v>
      </c>
      <c r="F1" t="str">
        <f>'Budget global'!D1</f>
        <v>XX-XX-XXXX</v>
      </c>
    </row>
    <row r="2" ht="15" customHeight="1"/>
    <row r="3" ht="20.1" customHeight="1">
      <c r="B3" t="str">
        <v>Calcul du DEDOMMAGEMENT DES SOUMISSIONNAIRES</v>
      </c>
    </row>
    <row r="4" ht="42.75" customHeight="1">
      <c r="B4" s="12">
        <f>E33</f>
        <v>8300</v>
      </c>
    </row>
    <row r="5" ht="20.1" customHeight="1">
      <c r="B5" t="str">
        <v>Base de calcul (Honoraires HTVA) :</v>
      </c>
      <c r="D5" s="12">
        <f>'Budget global'!G39</f>
        <v>284400</v>
      </c>
      <c r="G5" t="str">
        <v>&gt; Case liée au montant d'honoraires sur la mission classique, Onglet "Budget global" &gt; 5E</v>
      </c>
    </row>
    <row r="6"/>
    <row r="7" ht="42" customHeight="1">
      <c r="D7" t="str">
        <v>Pourcentage du dédommagement par rapport aux honoraires globaux :</v>
      </c>
      <c r="E7" s="13">
        <f>B4/D5*100</f>
        <v>2.9184247538677917</v>
      </c>
      <c r="F7" t="str">
        <v>%</v>
      </c>
    </row>
    <row r="8" ht="20.1" customHeight="1">
      <c r="B8" t="str">
        <v>Pour des honoraires inférieurs à 143.000€ HTVA</v>
      </c>
    </row>
    <row r="9" ht="192" customHeight="1" xml:space="preserve">
      <c r="B9" s="14" t="str" xml:space="preserve">
        <v xml:space="preserve">Pour les PNSPP, un mode de calcul distinct doit être employé: le montant de dédommagement repris ci-dessus devra donc être remplacé manuellement par le montant calculé spécifiquement selon les règles ci après :_x000d_
* pour plus d'infos, voir fichier d'aide "CdC PNSPP" ici : http://marchesdarchitecture.be/index.php?s=44_x000d_
_x000d_
2 cas de figure :_x000d_
1/ Si le projet nécessite un diagnostic préalable, on demande une offre de type "stratégie". Le dédommagement sera alors de 1000€. Ce dédommagement sera en outre augmenté de 500€ par A3 supplémentaire demandé par rapport au format d'offre standard si la spécificité du projet le justifie ;_x000d_
_x000d_
2/ Dans les autres cas, on demande une offre de type "pré-esquisse". Le dédommagement sera lors proportionné au montant des honoraires globaux :_x000d_
- pour des honoraires situés entre 30.000 et 50.000€ HTVA : dédommagement de 2500€_x000d_
- pour des honoraires situés entre 50.000 et 70.000€ HTVA : dédommagement de 3000€_x000d_
- pour des honoraires situés entre 70.000 et 143.000€ HTVA : dédommagement de 4000€_x000d_
Ce dédommagement sera en outre augmenté de 1000€ si une maquette est demandée (ce que nous déconseillons pour des honoraires inférieurs à 50.000€ HTVA) et de 500€ par A3 supplémentaire demandé par rapport au format d'offre standard si la spécificité du projet le justifie._x000d_
_x000d_
</v>
      </c>
    </row>
    <row r="10" ht="20.1" customHeight="1">
      <c r="B10" t="str">
        <v>Pour des honoraires supérieurs à 143.000€ HTVA</v>
      </c>
    </row>
    <row r="11" ht="15" customHeight="1"/>
    <row r="12" ht="20.1" customHeight="1">
      <c r="B12" t="str">
        <v>Minimum pour une offre de type pré-esquisse (hors maquette)</v>
      </c>
      <c r="D12" s="12">
        <v>4000</v>
      </c>
    </row>
    <row r="13" ht="12.75" customHeight="1"/>
    <row r="14"/>
    <row r="15" ht="15" customHeight="1">
      <c r="B15" t="str">
        <v>Calcul de l'indemnité de base</v>
      </c>
    </row>
    <row r="16">
      <c r="B16" t="str">
        <v>tranches d'honoraires</v>
      </c>
      <c r="C16" t="str">
        <v>taux</v>
      </c>
      <c r="D16" t="str">
        <v>partiels</v>
      </c>
      <c r="E16" t="str">
        <v>Indemnité</v>
      </c>
    </row>
    <row r="17">
      <c r="B17" t="str">
        <v>jusqu'à 200.000 €</v>
      </c>
      <c r="C17" s="15">
        <v>0.03</v>
      </c>
      <c r="D17" s="12">
        <f>IF(D5&gt;200000,200000,IF(D5&gt;D12,D5,0))</f>
        <v>200000</v>
      </c>
      <c r="E17" s="12">
        <f>IF(D17*C17&gt;D12,D17*C17,D12)</f>
        <v>6000</v>
      </c>
    </row>
    <row r="18">
      <c r="B18" t="str">
        <v>entre 200.000 et 400.000 €</v>
      </c>
      <c r="C18" s="15">
        <v>0.015</v>
      </c>
      <c r="D18" s="12">
        <f>IF(D5&gt;400000,400000-200000,IF(D5&gt;200000,D5-200000,0))</f>
        <v>84400</v>
      </c>
      <c r="E18" s="12">
        <f>D18*C18</f>
        <v>1266</v>
      </c>
    </row>
    <row r="19">
      <c r="B19" t="str">
        <v>entre 400.000 et 600.000 €</v>
      </c>
      <c r="C19" s="15">
        <v>0.01</v>
      </c>
      <c r="D19" s="12">
        <f>IF(D5&gt;600000,600000-400000,IF(D5&gt;400000,D5-400000,0))</f>
        <v>0</v>
      </c>
      <c r="E19" s="12">
        <f>D19*C19</f>
        <v>0</v>
      </c>
    </row>
    <row r="20">
      <c r="B20" t="str">
        <v>entre 600.000 et 800.000 €</v>
      </c>
      <c r="C20" s="15">
        <v>0.005</v>
      </c>
      <c r="D20" s="12">
        <f>IF(D5&gt;800000,800000-600000,IF(D5&gt;600000,D5-600000,0))</f>
        <v>0</v>
      </c>
      <c r="E20" s="12">
        <f>D20*C20</f>
        <v>0</v>
      </c>
    </row>
    <row r="21">
      <c r="B21" t="str">
        <v>plus que 800.000 €</v>
      </c>
      <c r="C21" s="15">
        <v>0.001</v>
      </c>
      <c r="D21" s="12">
        <f>IF(D5&gt;800000,D5-800000,0)</f>
        <v>0</v>
      </c>
      <c r="E21" s="12">
        <f>D21*C21</f>
        <v>0</v>
      </c>
    </row>
    <row r="22">
      <c r="D22" t="str">
        <v>Sous-Total</v>
      </c>
      <c r="E22" s="12">
        <f>SUM(E17:E21)</f>
        <v>7266</v>
      </c>
    </row>
    <row r="23"/>
    <row r="24"/>
    <row r="25"/>
    <row r="26">
      <c r="C26" t="str">
        <v>Extras</v>
      </c>
      <c r="D26" t="str">
        <v>(selon les spécificités du projet)</v>
      </c>
    </row>
    <row r="27" ht="39.95" customHeight="1">
      <c r="C27" t="str">
        <v>Forfait maquette</v>
      </c>
      <c r="E27" s="12">
        <v>1000</v>
      </c>
      <c r="G27" t="str">
        <v>La maquette est demandée a priori pour une offre de type "pré-esquisse" SAUF si le projet ne concerne que de l’aménagement intérieur et/ou des opérations qui n’engendrent pas de reconfiguration spatiale à l’échelle du site (comme p.ex. restructuration de l’accès/des abords, modification de la volumétrie, etc.).</v>
      </c>
    </row>
    <row r="28" ht="39.95" customHeight="1">
      <c r="B28" t="str">
        <v>Si une intégration d’œuvre d’art est prévue</v>
      </c>
      <c r="C28" t="str">
        <v xml:space="preserve">Forfait A3 complémentaire portant sur la proposition en matière d’Intégration d’œuvre d’art </v>
      </c>
      <c r="E28" s="12">
        <v>0</v>
      </c>
      <c r="G28" t="str">
        <v>Le cas échéant, prévoir 500€ par A3 supplémentaire</v>
      </c>
    </row>
    <row r="29" ht="39.95" customHeight="1">
      <c r="B29" t="str">
        <v>Si une option est exigée par le MO et qu'elle modifie significativement l'ampleur du projet</v>
      </c>
      <c r="C29" t="str">
        <v>Forfait A3 complémentaire option exigée portant sur XXXXX</v>
      </c>
      <c r="E29" s="12">
        <v>0</v>
      </c>
      <c r="G29" t="str">
        <v>Le cas échéant, prévoir 500€ par A3 supplémentaire</v>
      </c>
    </row>
    <row r="30" ht="39.95" customHeight="1">
      <c r="B30" t="str">
        <v>Ce forfait est lié à l'échelle du projet et/ou sa complexité (programme innovant et/ou complexe, conditions urbanistiques très spécifiques, etc.) et/ou une compétence particulière devant être développée dans l'offre (scénographie, etc.)</v>
      </c>
      <c r="C30" t="str">
        <v>Forfait A3 complémentaire portant sur XXXXX</v>
      </c>
      <c r="E30" s="12">
        <v>0</v>
      </c>
      <c r="G30" t="str">
        <v>Le cas échéant, prévoir 500€ par A3 supplémentaire</v>
      </c>
    </row>
    <row r="31">
      <c r="D31" t="str">
        <v>Total</v>
      </c>
      <c r="E31" s="12">
        <f>E22+SUM(E27:E30)</f>
        <v>8266</v>
      </c>
    </row>
    <row r="32" ht="13.15" customHeight="1" xml:space="preserve">
      <c r="G32" t="str" xml:space="preserve">
        <v xml:space="preserve">Le dédommagement peut être diminué dans le cas de projets d’espace public ou d’urbanisme. Mais dans ce cas la composition de l'offre devra être adaptée pour être simplifiée : on ne demandera par exemple pas de plans, mais uniquement des schémas d’intention. L’estimation budgétaire sera aussi simplifiée. _x000d_
Pour un projet d’architecture, c’est a priori déconseillé car les offres risquent d’être plus difficilement comparables et moins fiables sur le plan de l’estimation budgétaires des travaux. </v>
      </c>
    </row>
    <row r="33" ht="15.75" customHeight="1">
      <c r="D33" t="str">
        <v>Indemnité forfaitaire arrondie à</v>
      </c>
      <c r="E33" s="12">
        <f>ROUND(E31,-2)</f>
        <v>8300</v>
      </c>
    </row>
    <row r="34"/>
    <row r="35">
      <c r="B35" t="str">
        <v xml:space="preserve">S'agissant d'un dédommagement, la TVA n'est pas appliquée </v>
      </c>
    </row>
    <row r="36" ht="26.45" customHeight="1"/>
    <row r="38"/>
    <row r="39"/>
    <row r="40"/>
    <row r="41"/>
  </sheetData>
  <mergeCells count="13">
    <mergeCell ref="B3:F3"/>
    <mergeCell ref="B9:F9"/>
    <mergeCell ref="G32:I36"/>
    <mergeCell ref="G27:I27"/>
    <mergeCell ref="G30:I30"/>
    <mergeCell ref="C30:D30"/>
    <mergeCell ref="C27:D27"/>
    <mergeCell ref="C29:D29"/>
    <mergeCell ref="C28:D28"/>
    <mergeCell ref="G28:I28"/>
    <mergeCell ref="G29:I29"/>
    <mergeCell ref="B10:F10"/>
    <mergeCell ref="B8:F8"/>
  </mergeCells>
  <pageMargins left="0.7874015748031497" right="0.7874015748031497" top="0.984251968503937" bottom="0.984251968503937" header="0.5118110236220472" footer="0.5118110236220472"/>
  <ignoredErrors>
    <ignoredError numberStoredAsText="1" sqref="A1:N41"/>
  </ignoredErrors>
</worksheet>
</file>

<file path=xl/worksheets/sheet5.xml><?xml version="1.0" encoding="utf-8"?>
<worksheet xmlns="http://schemas.openxmlformats.org/spreadsheetml/2006/main" xmlns:r="http://schemas.openxmlformats.org/officeDocument/2006/relationships">
  <dimension ref="A1:M40"/>
  <sheetViews>
    <sheetView workbookViewId="0" rightToLeft="0"/>
  </sheetViews>
  <cols>
    <col min="1" max="1" customWidth="1" width="2.42578125"/>
    <col min="2" max="2" customWidth="1" width="61.140625"/>
    <col min="3" max="3" customWidth="1" width="12"/>
    <col min="4" max="4" customWidth="1" width="26.140625"/>
    <col min="5" max="5" customWidth="1" width="33.7109375"/>
    <col min="6" max="6" customWidth="1" width="19.7109375"/>
    <col min="7" max="7" customWidth="1" width="19.7109375"/>
    <col min="8" max="8" customWidth="1" width="13.140625"/>
    <col min="9" max="9" customWidth="1" width="14.140625"/>
    <col min="10" max="10" customWidth="1" width="15"/>
    <col min="11" max="11" customWidth="1" width="10.28515625"/>
    <col min="12" max="12" customWidth="1" width="13.140625"/>
    <col min="15" max="15" customWidth="1" width="10.28515625"/>
    <col min="16" max="16" customWidth="1" width="13.140625"/>
    <col min="17" max="17" customWidth="1" width="18.7109375"/>
  </cols>
  <sheetData>
    <row r="1" ht="15" customHeight="1">
      <c r="B1" t="str">
        <f>'Budget global'!B1</f>
        <v>VILLE_Projet de xxxxxxxxxxxxxxxxxxxxxxxxxxxxxxxxxxxxxx</v>
      </c>
      <c r="D1" t="str">
        <v xml:space="preserve">Version du </v>
      </c>
      <c r="E1" t="str">
        <f>'Budget global'!D1</f>
        <v>XX-XX-XXXX</v>
      </c>
    </row>
    <row r="2" ht="15" customHeight="1"/>
    <row r="3" ht="20.1" customHeight="1">
      <c r="B3" t="str">
        <v>Calcul du montant de l'INTEGRATION d'ŒUVRE d'ART</v>
      </c>
    </row>
    <row r="4" ht="13.5" customHeight="1"/>
    <row r="5" ht="25.5" customHeight="1">
      <c r="B5" t="str">
        <v>Intégration d'Œuvre d'Art-Montant de base (1%) * suivant le Décret du 10 mai 1984 - article 4</v>
      </c>
    </row>
    <row r="6" ht="15" customHeight="1"/>
    <row r="7">
      <c r="B7" t="str">
        <v>Seuil</v>
      </c>
      <c r="D7" s="11">
        <v>125000</v>
      </c>
    </row>
    <row r="8"/>
    <row r="9">
      <c r="B9" t="str">
        <v>Base de calcul (Travaux HTVA) :</v>
      </c>
      <c r="D9" s="11">
        <f>'Budget global'!G68</f>
        <v>2370000</v>
      </c>
    </row>
    <row r="10">
      <c r="D10" s="12" t="str">
        <v>&gt; Case liée au montant des travaux: Onglet "Budget global" &gt; G65</v>
      </c>
    </row>
    <row r="11"/>
    <row r="12">
      <c r="B12" t="str">
        <v>Index</v>
      </c>
      <c r="C12" s="9">
        <f>B24</f>
        <v>45809</v>
      </c>
      <c r="D12">
        <f>(0.4*C24/C25)+(0.4*D24/(D25/40.3399))+0.2</f>
        <v>2.302631968621818</v>
      </c>
      <c r="E12" t="str">
        <v>&lt; vérifier que l'index est bien à jour</v>
      </c>
    </row>
    <row r="13"/>
    <row r="14">
      <c r="B14" t="str">
        <v>tranches</v>
      </c>
      <c r="C14" t="str">
        <v>taux</v>
      </c>
      <c r="D14" t="str">
        <v>partiels</v>
      </c>
      <c r="E14" t="str">
        <v>Œuvre d'art</v>
      </c>
    </row>
    <row r="15">
      <c r="B15" t="str">
        <v>jusqu'à 250.000 € indexés</v>
      </c>
      <c r="C15" s="15">
        <v>0.01</v>
      </c>
      <c r="D15" s="12">
        <f>IF(D9&gt;250000*D12,250000*D12,IF(D9&gt;D7,D9,0))</f>
        <v>575657.9921554546</v>
      </c>
      <c r="E15" s="12">
        <f>D15*C15</f>
        <v>5756.579921554546</v>
      </c>
    </row>
    <row r="16">
      <c r="B16" t="str">
        <v>entre 250.000 et 1.250.000 € indexés</v>
      </c>
      <c r="C16" s="15">
        <v>0.0075</v>
      </c>
      <c r="D16" s="12">
        <f>IF(D9&gt;1250000*D12,(1250000-250000)*D12,IF(D9&gt;250000*D119,D9-250000*D12,0))</f>
        <v>1794342.0078445454</v>
      </c>
      <c r="E16" s="12">
        <f>D16*C16</f>
        <v>13457.56505883409</v>
      </c>
    </row>
    <row r="17">
      <c r="B17" t="str">
        <v xml:space="preserve">entre 1.250.000 et 2.500.000 € indexés </v>
      </c>
      <c r="C17" s="15">
        <v>0.005</v>
      </c>
      <c r="D17" s="12">
        <f>IF(D9&gt;2500000*D12,(2500000-1250000)*D12,IF(D9&gt;1250000*D12,D9-1250000*D12,0))</f>
        <v>0</v>
      </c>
      <c r="E17" s="12">
        <f>D17*C17</f>
        <v>0</v>
      </c>
    </row>
    <row r="18">
      <c r="B18" t="str">
        <v>plus que 2.500.000 € indexés</v>
      </c>
      <c r="C18" s="15">
        <v>0.0025</v>
      </c>
      <c r="D18" s="12">
        <f>IF(D9&gt;2500000*D12,D9-2500000*D12,0)</f>
        <v>0</v>
      </c>
      <c r="E18" s="12">
        <f>D18*C18</f>
        <v>0</v>
      </c>
    </row>
    <row r="19" ht="90" customHeight="1">
      <c r="B19" t="str">
        <v>* Attention si le projet concerne un bâtiment de la FWB ou bénéficie d'une subvention auprès de la FW-B pour les travaux, ce montant de base est doublé (ne pas modifier ici: cela se fait automatiquement, à condition que vous ayiez complété correctement les données en rose dans l'onglet "Budget global" - 1/ DONNEES PREALABLES)</v>
      </c>
      <c r="D19" t="str">
        <v>Total HTVA</v>
      </c>
      <c r="E19" s="12">
        <f>SUM(E15:E18)</f>
        <v>19214.144980388635</v>
      </c>
    </row>
    <row r="20" ht="15.75" customHeight="1">
      <c r="D20" t="str">
        <v>Budget IOA arrondi à</v>
      </c>
      <c r="E20" s="12">
        <f>ROUNDUP(E19,-2)</f>
        <v>19300</v>
      </c>
    </row>
    <row r="21"/>
    <row r="22">
      <c r="B22" t="str">
        <v>La TVA se prend à 6% pour les honoraires et à 21% pour la production</v>
      </c>
    </row>
    <row r="23" ht="72.75" customHeight="1">
      <c r="B23" t="str">
        <v>L'index est lié aux valeurs des indices "i+" (indice des matériaux variant mensuellement) et "s" (variant trimestriellement - "valeurs de S") permettant la révision du montant des marchés; si vous désirez obtenir l'index correspondant à un autre mois/année, vous pouvez entrer ci à côté ces valeurs. Pour toute question, ou pour l'entrée de données antérieures au 01.01.2002, n'hésitez pas à contacter la cellule architecture.</v>
      </c>
      <c r="C23" t="str">
        <v>indice "i+"</v>
      </c>
      <c r="D23" t="str">
        <v>indice "s"</v>
      </c>
    </row>
    <row r="24" ht="47.25" customHeight="1">
      <c r="B24" s="9">
        <v>45809</v>
      </c>
      <c r="C24">
        <v>12803</v>
      </c>
      <c r="D24">
        <v>38.754</v>
      </c>
    </row>
    <row r="25" hidden="1" ht="13.5" customHeight="1">
      <c r="B25" s="1">
        <v>34710</v>
      </c>
      <c r="C25" s="4">
        <v>3818</v>
      </c>
      <c r="D25" s="16">
        <v>821.4</v>
      </c>
    </row>
    <row r="29"/>
    <row r="30"/>
    <row r="31"/>
    <row r="32"/>
    <row r="33"/>
    <row r="34"/>
    <row r="35"/>
    <row r="36"/>
    <row r="37"/>
    <row r="38"/>
    <row r="39"/>
    <row r="40"/>
  </sheetData>
  <mergeCells count="1">
    <mergeCell ref="B3:E3"/>
  </mergeCells>
  <pageMargins left="0.7874015748031497" right="0.7874015748031497" top="0.984251968503937" bottom="0.984251968503937" header="0.5118110236220472" footer="0.5118110236220472"/>
  <ignoredErrors>
    <ignoredError numberStoredAsText="1" sqref="A1:M40"/>
  </ignoredErrors>
</worksheet>
</file>

<file path=xl/worksheets/sheet6.xml><?xml version="1.0" encoding="utf-8"?>
<worksheet xmlns="http://schemas.openxmlformats.org/spreadsheetml/2006/main" xmlns:r="http://schemas.openxmlformats.org/officeDocument/2006/relationships">
  <dimension ref="A1:P82"/>
  <sheetViews>
    <sheetView workbookViewId="0" rightToLeft="0"/>
  </sheetViews>
  <cols>
    <col min="1" max="1" customWidth="1" width="2.42578125"/>
    <col min="2" max="2" customWidth="1" width="14.7109375"/>
    <col min="3" max="3" customWidth="1" width="14.7109375"/>
    <col min="4" max="4" customWidth="1" width="14.7109375"/>
    <col min="5" max="5" customWidth="1" width="14.7109375"/>
    <col min="6" max="6" customWidth="1" width="14.7109375"/>
    <col min="7" max="7" customWidth="1" width="14.7109375"/>
    <col min="8" max="8" customWidth="1" width="22.42578125"/>
    <col min="9" max="9" customWidth="1" width="14.7109375"/>
    <col min="10" max="10" customWidth="1" width="20.7109375"/>
    <col min="11" max="11" customWidth="1" width="14.7109375"/>
    <col min="12" max="12" customWidth="1" width="14.7109375"/>
    <col min="13" max="13" customWidth="1" width="5"/>
    <col min="14" max="14" customWidth="1" width="22.7109375"/>
    <col min="15" max="15" customWidth="1" width="22.7109375"/>
    <col min="16" max="16" customWidth="1" width="30.42578125"/>
  </cols>
  <sheetData>
    <row r="1" ht="15" customHeight="1">
      <c r="B1" t="str">
        <f>'Budget global'!B1</f>
        <v>VILLE_Projet de xxxxxxxxxxxxxxxxxxxxxxxxxxxxxxxxxxxxxx</v>
      </c>
      <c r="K1" t="str">
        <v xml:space="preserve">Version du </v>
      </c>
      <c r="L1" t="str">
        <f>'Budget global'!D1</f>
        <v>XX-XX-XXXX</v>
      </c>
    </row>
    <row r="2" ht="15" customHeight="1"/>
    <row r="3" ht="20.1" customHeight="1">
      <c r="B3" t="str">
        <v>Calcul du TAUX d'honoraires de l'auteur.e de projet</v>
      </c>
    </row>
    <row r="4" ht="20.1" customHeight="1">
      <c r="B4" t="str">
        <v>CATEGORIE 1 : Construction d'ouvrages purement utilitaires  (hangars, entrepôts, etc.)</v>
      </c>
    </row>
    <row r="5" ht="13.5" customHeight="1"/>
    <row r="6" ht="13.5" customHeight="1">
      <c r="B6" t="str">
        <v>Calcul  des honoraires d'architectes</v>
      </c>
      <c r="K6" t="str">
        <v>Calcul honoraires selon forfait appliqué par la Cf</v>
      </c>
      <c r="N6" t="str">
        <v>Honoraires effectifs après arrondissement :</v>
      </c>
    </row>
    <row r="7" ht="26.25" customHeight="1">
      <c r="B7" t="str">
        <v>Tranche</v>
      </c>
      <c r="D7" t="str">
        <v xml:space="preserve">de 0 à 220.000€ </v>
      </c>
      <c r="E7" t="str">
        <v>de 220.000 à 750.000 €</v>
      </c>
      <c r="F7" t="str">
        <v>de 750.000 à 1.900.000 €</v>
      </c>
      <c r="G7" t="str">
        <v>de 1.900.000 à 7.500.000 €</v>
      </c>
      <c r="H7" t="str">
        <v>de 7.500.000 à 22.600.000 €</v>
      </c>
      <c r="I7" t="str">
        <v>au-delà</v>
      </c>
      <c r="J7" t="str">
        <v>TOTAL</v>
      </c>
    </row>
    <row r="8" ht="13.5" customHeight="1">
      <c r="B8" t="str">
        <v>Pourcentage du marché</v>
      </c>
      <c r="D8" s="3">
        <v>0.06</v>
      </c>
      <c r="E8" s="15">
        <v>0.055</v>
      </c>
      <c r="F8" s="3">
        <v>0.05</v>
      </c>
      <c r="G8" s="15">
        <v>0.045</v>
      </c>
      <c r="H8" s="15">
        <v>0.0425</v>
      </c>
      <c r="I8" s="3">
        <v>0.04</v>
      </c>
      <c r="K8" s="15" t="str">
        <v>€</v>
      </c>
      <c r="L8" t="str">
        <v>%</v>
      </c>
    </row>
    <row r="9" ht="13.5" customHeight="1">
      <c r="B9" t="str">
        <v>Si marché de</v>
      </c>
      <c r="C9" s="17">
        <f>'Budget global'!G68</f>
        <v>2370000</v>
      </c>
      <c r="D9" s="12">
        <f>IF($C9&gt;$B$12,$B$12*$D$8,$C9*$D$8)</f>
        <v>13200</v>
      </c>
      <c r="E9" s="12">
        <f>IF($C9&gt;$B$13,($B$13-$B$12)*$E$8,IF($C9&gt;$B$12,($C9-$B$12)*$E$8,0))</f>
        <v>29150</v>
      </c>
      <c r="F9" s="12">
        <f>IF($C9&gt;$B$14,($B$14-$B$13)*$F$8,IF($C9&gt;$B$13,($C9-$B$13)*$F$8,0))</f>
        <v>57500</v>
      </c>
      <c r="G9" s="12">
        <f>IF($C9&gt;$B$15,($B$15-$B$14)*$G$8,IF($C9&gt;$B$14,($C9-$B$14)*$G$8,0))</f>
        <v>21150</v>
      </c>
      <c r="H9" s="12">
        <f>IF($C9&gt;$B$16,($B$16-$B$15)*$H$8,IF($C9&gt;$B$15,($C9-$B$15)*$H$8,0))</f>
        <v>0</v>
      </c>
      <c r="I9" s="12">
        <f>IF($C9&gt;$B$16,($C9-$B$16)*$I$8,0)</f>
        <v>0</v>
      </c>
      <c r="J9" s="12">
        <f>SUM(D9:I9)</f>
        <v>121000</v>
      </c>
      <c r="K9" s="12">
        <f>(C9*L9)/100</f>
        <v>120999.99999999999</v>
      </c>
      <c r="L9" s="18">
        <f>(J9/C9)*100</f>
        <v>5.10548523206751</v>
      </c>
      <c r="N9" s="15">
        <f>L9*O75</f>
        <v>0.04979682721215744</v>
      </c>
    </row>
    <row r="10">
      <c r="C10" t="str">
        <v>Cette case est liée à l'onglet "Budget global"</v>
      </c>
      <c r="J10" t="str">
        <v>surcroît administratif (1)</v>
      </c>
      <c r="K10" s="11">
        <v>0</v>
      </c>
      <c r="L10" s="18">
        <f>K10/C9*100</f>
        <v>0</v>
      </c>
      <c r="N10" s="15">
        <f>L10*O75</f>
        <v>0</v>
      </c>
    </row>
    <row r="11">
      <c r="J11" t="str">
        <v>phasage mission/chantier (1)</v>
      </c>
      <c r="K11" s="11">
        <v>0</v>
      </c>
      <c r="L11" s="18">
        <v>0</v>
      </c>
      <c r="N11" s="15">
        <f>L11*O75</f>
        <v>0</v>
      </c>
    </row>
    <row r="12" hidden="1" outlineLevel="2">
      <c r="B12">
        <v>220000</v>
      </c>
    </row>
    <row r="13" hidden="1" outlineLevel="2">
      <c r="B13">
        <v>750000</v>
      </c>
    </row>
    <row r="14" hidden="1" outlineLevel="2">
      <c r="B14">
        <v>1900000</v>
      </c>
    </row>
    <row r="15" hidden="1" outlineLevel="2">
      <c r="B15">
        <v>7500000</v>
      </c>
    </row>
    <row r="16" hidden="1" outlineLevel="2">
      <c r="B16">
        <v>22600000</v>
      </c>
    </row>
    <row r="17" ht="13.5" customHeight="1"/>
    <row r="18" ht="13.5" customHeight="1">
      <c r="B18" t="str">
        <v>Calcul des honoraires d'ingénieurs en stabilité (2)</v>
      </c>
      <c r="G18" t="str">
        <v>Calcul des honoraires d'ingénieurs en techniques spéciales (2)</v>
      </c>
      <c r="K18" t="str">
        <v>TOTAL</v>
      </c>
    </row>
    <row r="19" ht="26.25" customHeight="1">
      <c r="B19" t="str">
        <v>Montant du marché de base</v>
      </c>
      <c r="C19" t="str">
        <v>% du marché de base</v>
      </c>
      <c r="D19" t="str">
        <v>Taux en %</v>
      </c>
      <c r="E19" t="str">
        <v>Montant des honoraires</v>
      </c>
      <c r="G19" t="str">
        <v>Montnat du marché de base</v>
      </c>
      <c r="H19" t="str">
        <v>% du marché de base</v>
      </c>
      <c r="I19" t="str">
        <v>Taux en %</v>
      </c>
      <c r="J19" t="str">
        <v>Montant des honoraires</v>
      </c>
      <c r="N19" t="str">
        <v>STAB</v>
      </c>
      <c r="O19" t="str">
        <v>TS</v>
      </c>
    </row>
    <row r="20" ht="13.5" customHeight="1">
      <c r="B20" s="12">
        <f>C9</f>
        <v>2370000</v>
      </c>
      <c r="C20" s="3">
        <v>0.15</v>
      </c>
      <c r="D20">
        <f>VLOOKUP(C21,B24:C62,2,TRUE)</f>
        <v>10.19</v>
      </c>
      <c r="E20" s="12">
        <f>(C21*D20)/100</f>
        <v>36225.45</v>
      </c>
      <c r="G20" s="12">
        <f>C9</f>
        <v>2370000</v>
      </c>
      <c r="H20" s="3">
        <v>0.2</v>
      </c>
      <c r="I20">
        <f>VLOOKUP(H21,G24:H62,2,TRUE)</f>
        <v>12.24</v>
      </c>
      <c r="J20" s="12">
        <f>(H21*I20)/100</f>
        <v>58017.6</v>
      </c>
      <c r="K20" s="12">
        <f>J20+E20</f>
        <v>94243.04999999999</v>
      </c>
      <c r="L20" s="18">
        <f>(K20/C9)*100</f>
        <v>3.9764999999999997</v>
      </c>
      <c r="N20" s="15">
        <f>D22*O75*100</f>
        <v>0.014908367556468172</v>
      </c>
      <c r="O20" s="15">
        <f>I22*O75*100</f>
        <v>0.023876796714579058</v>
      </c>
    </row>
    <row r="21" ht="13.5" customHeight="1">
      <c r="C21" s="12">
        <f>B20*C20</f>
        <v>355500</v>
      </c>
      <c r="H21" s="12">
        <f>G20*H20</f>
        <v>474000</v>
      </c>
    </row>
    <row r="22">
      <c r="C22" s="12" t="str">
        <v>Taux résultant</v>
      </c>
      <c r="D22" s="15">
        <f>E20/C9</f>
        <v>0.015284999999999998</v>
      </c>
      <c r="H22" s="12" t="str">
        <v>Taux résultant</v>
      </c>
      <c r="I22" s="15">
        <f>J20/C9</f>
        <v>0.02448</v>
      </c>
    </row>
    <row r="23"/>
    <row r="24" hidden="1" ht="21" customHeight="1" outlineLevel="1">
      <c r="B24" s="19" t="str">
        <v>Tranches</v>
      </c>
      <c r="C24" t="str">
        <v>FABI S - 2</v>
      </c>
      <c r="G24" s="19" t="str">
        <v>Tranches</v>
      </c>
      <c r="H24" t="str">
        <v>FABI E - 2</v>
      </c>
    </row>
    <row r="25" hidden="1" ht="21" customHeight="1" outlineLevel="1">
      <c r="B25" s="12">
        <v>0</v>
      </c>
      <c r="C25">
        <v>12.16</v>
      </c>
      <c r="G25" s="12">
        <v>0</v>
      </c>
      <c r="H25">
        <v>15.13</v>
      </c>
    </row>
    <row r="26" hidden="1" ht="20.25" customHeight="1" outlineLevel="1">
      <c r="B26" s="12">
        <v>100000</v>
      </c>
      <c r="C26">
        <v>12.16</v>
      </c>
      <c r="G26" s="12">
        <v>100000</v>
      </c>
      <c r="H26">
        <v>15.13</v>
      </c>
    </row>
    <row r="27" hidden="1" ht="20.25" customHeight="1" outlineLevel="1">
      <c r="B27" s="12">
        <v>125000</v>
      </c>
      <c r="C27">
        <v>11.78</v>
      </c>
      <c r="G27" s="12">
        <v>125000</v>
      </c>
      <c r="H27">
        <v>14.66</v>
      </c>
    </row>
    <row r="28" hidden="1" ht="20.25" customHeight="1" outlineLevel="1">
      <c r="B28" s="12">
        <v>150000</v>
      </c>
      <c r="C28">
        <v>11.48</v>
      </c>
      <c r="G28" s="12">
        <v>150000</v>
      </c>
      <c r="H28">
        <v>14.29</v>
      </c>
    </row>
    <row r="29" hidden="1" ht="12.75" customHeight="1" outlineLevel="1">
      <c r="B29" s="12">
        <v>175000</v>
      </c>
      <c r="C29">
        <v>11.24</v>
      </c>
      <c r="G29" s="12">
        <v>175000</v>
      </c>
      <c r="H29">
        <v>13.98</v>
      </c>
    </row>
    <row r="30" hidden="1" ht="12.75" customHeight="1" outlineLevel="1">
      <c r="B30" s="12">
        <v>200000</v>
      </c>
      <c r="C30">
        <v>11.03</v>
      </c>
      <c r="G30" s="12">
        <v>200000</v>
      </c>
      <c r="H30">
        <v>13.72</v>
      </c>
    </row>
    <row r="31" hidden="1" ht="12.75" customHeight="1" outlineLevel="1">
      <c r="B31" s="12">
        <v>225000</v>
      </c>
      <c r="C31">
        <v>10.85</v>
      </c>
      <c r="G31" s="12">
        <v>225000</v>
      </c>
      <c r="H31">
        <v>13.5</v>
      </c>
    </row>
    <row r="32" hidden="1" ht="12.75" customHeight="1" outlineLevel="1">
      <c r="B32" s="12">
        <v>250000</v>
      </c>
      <c r="C32">
        <v>10.69</v>
      </c>
      <c r="G32" s="12">
        <v>250000</v>
      </c>
      <c r="H32">
        <v>13.3</v>
      </c>
    </row>
    <row r="33" hidden="1" ht="12.75" customHeight="1" outlineLevel="1">
      <c r="B33" s="12">
        <v>300000</v>
      </c>
      <c r="C33">
        <v>10.42</v>
      </c>
      <c r="G33" s="12">
        <v>300000</v>
      </c>
      <c r="H33">
        <v>12.96</v>
      </c>
    </row>
    <row r="34" hidden="1" ht="12.75" customHeight="1" outlineLevel="1">
      <c r="B34" s="12">
        <v>350000</v>
      </c>
      <c r="C34">
        <v>10.19</v>
      </c>
      <c r="G34" s="12">
        <v>350000</v>
      </c>
      <c r="H34">
        <v>12.68</v>
      </c>
    </row>
    <row r="35" hidden="1" ht="12.75" customHeight="1" outlineLevel="1">
      <c r="B35" s="12">
        <v>400000</v>
      </c>
      <c r="C35">
        <v>10</v>
      </c>
      <c r="G35" s="12">
        <v>400000</v>
      </c>
      <c r="H35">
        <v>12.45</v>
      </c>
    </row>
    <row r="36" hidden="1" ht="12.75" customHeight="1" outlineLevel="1">
      <c r="B36" s="12">
        <v>450000</v>
      </c>
      <c r="C36">
        <v>9.84</v>
      </c>
      <c r="G36" s="12">
        <v>450000</v>
      </c>
      <c r="H36">
        <v>12.24</v>
      </c>
    </row>
    <row r="37" hidden="1" ht="12.75" customHeight="1" outlineLevel="1">
      <c r="B37" s="12">
        <v>500000</v>
      </c>
      <c r="C37">
        <v>9.69</v>
      </c>
      <c r="G37" s="12">
        <v>500000</v>
      </c>
      <c r="H37">
        <v>12.06</v>
      </c>
    </row>
    <row r="38" hidden="1" ht="12.75" customHeight="1" outlineLevel="1">
      <c r="B38" s="12">
        <v>600000</v>
      </c>
      <c r="C38">
        <v>9.45</v>
      </c>
      <c r="G38" s="12">
        <v>600000</v>
      </c>
      <c r="H38">
        <v>11.76</v>
      </c>
    </row>
    <row r="39" hidden="1" ht="12.75" customHeight="1" outlineLevel="1">
      <c r="B39" s="12">
        <v>700000</v>
      </c>
      <c r="C39">
        <v>9.25</v>
      </c>
      <c r="G39" s="12">
        <v>700000</v>
      </c>
      <c r="H39">
        <v>11.51</v>
      </c>
    </row>
    <row r="40" hidden="1" ht="12.75" customHeight="1" outlineLevel="1">
      <c r="B40" s="12">
        <v>800000</v>
      </c>
      <c r="C40">
        <v>9.07</v>
      </c>
      <c r="G40" s="12">
        <v>800000</v>
      </c>
      <c r="H40">
        <v>11.29</v>
      </c>
    </row>
    <row r="41" hidden="1" ht="12.75" customHeight="1" outlineLevel="1">
      <c r="B41" s="12">
        <v>900000</v>
      </c>
      <c r="C41">
        <v>8.92</v>
      </c>
      <c r="G41" s="12">
        <v>900000</v>
      </c>
      <c r="H41">
        <v>11.11</v>
      </c>
    </row>
    <row r="42" hidden="1" ht="12.75" customHeight="1" outlineLevel="1">
      <c r="B42" s="12">
        <v>1000000</v>
      </c>
      <c r="C42">
        <v>8.79</v>
      </c>
      <c r="G42" s="12">
        <v>1000000</v>
      </c>
      <c r="H42">
        <v>10.94</v>
      </c>
    </row>
    <row r="43" hidden="1" ht="12.75" customHeight="1" outlineLevel="1">
      <c r="B43" s="12">
        <v>1250000</v>
      </c>
      <c r="C43">
        <v>8.52</v>
      </c>
      <c r="G43" s="12">
        <v>1250000</v>
      </c>
      <c r="H43">
        <v>10.6</v>
      </c>
    </row>
    <row r="44" hidden="1" ht="12.75" customHeight="1" outlineLevel="1">
      <c r="B44" s="12">
        <v>1500000</v>
      </c>
      <c r="C44">
        <v>8.31</v>
      </c>
      <c r="G44" s="12">
        <v>1500000</v>
      </c>
      <c r="H44">
        <v>10.34</v>
      </c>
    </row>
    <row r="45" hidden="1" ht="12.75" customHeight="1" outlineLevel="1">
      <c r="B45" s="12">
        <v>1750000</v>
      </c>
      <c r="C45">
        <v>8.13</v>
      </c>
      <c r="G45" s="12">
        <v>1750000</v>
      </c>
      <c r="H45">
        <v>10.11</v>
      </c>
    </row>
    <row r="46" hidden="1" ht="12.75" customHeight="1" outlineLevel="1">
      <c r="B46" s="12">
        <v>2000000</v>
      </c>
      <c r="C46">
        <v>7.98</v>
      </c>
      <c r="G46" s="12">
        <v>2000000</v>
      </c>
      <c r="H46">
        <v>9.93</v>
      </c>
    </row>
    <row r="47" hidden="1" ht="12.75" customHeight="1" outlineLevel="1">
      <c r="B47" s="12">
        <v>2250000</v>
      </c>
      <c r="C47">
        <v>7.84</v>
      </c>
      <c r="G47" s="12">
        <v>2250000</v>
      </c>
      <c r="H47">
        <v>9.76</v>
      </c>
    </row>
    <row r="48" hidden="1" ht="12.75" customHeight="1" outlineLevel="1">
      <c r="B48" s="12">
        <v>2500000</v>
      </c>
      <c r="C48">
        <v>7.73</v>
      </c>
      <c r="G48" s="12">
        <v>2500000</v>
      </c>
      <c r="H48">
        <v>9.62</v>
      </c>
    </row>
    <row r="49" hidden="1" ht="12.75" customHeight="1" outlineLevel="1">
      <c r="B49" s="12">
        <v>3000000</v>
      </c>
      <c r="C49">
        <v>7.53</v>
      </c>
      <c r="G49" s="12">
        <v>3000000</v>
      </c>
      <c r="H49">
        <v>9.38</v>
      </c>
    </row>
    <row r="50" hidden="1" ht="12.75" customHeight="1" outlineLevel="1">
      <c r="B50" s="12">
        <v>3500000</v>
      </c>
      <c r="C50">
        <v>7.37</v>
      </c>
      <c r="G50" s="12">
        <v>3500000</v>
      </c>
      <c r="H50">
        <v>9.18</v>
      </c>
    </row>
    <row r="51" hidden="1" ht="12.75" customHeight="1" outlineLevel="1">
      <c r="B51" s="12">
        <v>4000000</v>
      </c>
      <c r="C51">
        <v>7.23</v>
      </c>
      <c r="G51" s="12">
        <v>4000000</v>
      </c>
      <c r="H51">
        <v>9</v>
      </c>
    </row>
    <row r="52" hidden="1" ht="12.75" customHeight="1" outlineLevel="1">
      <c r="B52" s="12">
        <v>5000000</v>
      </c>
      <c r="C52">
        <v>7.01</v>
      </c>
      <c r="G52" s="12">
        <v>5000000</v>
      </c>
      <c r="H52">
        <v>8.73</v>
      </c>
    </row>
    <row r="53" hidden="1" ht="12.75" customHeight="1" outlineLevel="1">
      <c r="B53" s="12">
        <v>6000000</v>
      </c>
      <c r="C53">
        <v>6.83</v>
      </c>
      <c r="G53" s="12">
        <v>6000000</v>
      </c>
      <c r="H53">
        <v>8.51</v>
      </c>
    </row>
    <row r="54" hidden="1" ht="12.75" customHeight="1" outlineLevel="1">
      <c r="B54" s="12">
        <v>7000000</v>
      </c>
      <c r="C54">
        <v>6.69</v>
      </c>
      <c r="G54" s="12">
        <v>7000000</v>
      </c>
      <c r="H54">
        <v>8.32</v>
      </c>
    </row>
    <row r="55" hidden="1" ht="12.75" customHeight="1" outlineLevel="1">
      <c r="B55" s="12">
        <v>8000000</v>
      </c>
      <c r="C55">
        <v>6.56</v>
      </c>
      <c r="G55" s="12">
        <v>8000000</v>
      </c>
      <c r="H55">
        <v>8.17</v>
      </c>
    </row>
    <row r="56" hidden="1" ht="12.75" customHeight="1" outlineLevel="1">
      <c r="B56" s="12">
        <v>9000000</v>
      </c>
      <c r="C56">
        <v>6.45</v>
      </c>
      <c r="G56" s="12">
        <v>9000000</v>
      </c>
      <c r="H56">
        <v>8.03</v>
      </c>
    </row>
    <row r="57" hidden="1" ht="12.75" customHeight="1" outlineLevel="1">
      <c r="B57" s="12">
        <v>10000000</v>
      </c>
      <c r="C57">
        <v>6.36</v>
      </c>
      <c r="G57" s="12">
        <v>10000000</v>
      </c>
      <c r="H57">
        <v>7.92</v>
      </c>
    </row>
    <row r="58" hidden="1" ht="12.75" customHeight="1" outlineLevel="1">
      <c r="B58" s="12">
        <v>11000000</v>
      </c>
      <c r="C58">
        <v>6.27</v>
      </c>
      <c r="G58" s="12">
        <v>11000000</v>
      </c>
      <c r="H58">
        <v>7.81</v>
      </c>
    </row>
    <row r="59" hidden="1" ht="12.75" customHeight="1" outlineLevel="1">
      <c r="B59" s="12">
        <v>12000000</v>
      </c>
      <c r="C59">
        <v>6.2</v>
      </c>
      <c r="G59" s="12">
        <v>12000000</v>
      </c>
      <c r="H59">
        <v>7.72</v>
      </c>
    </row>
    <row r="60" hidden="1" ht="12.75" customHeight="1" outlineLevel="1">
      <c r="B60" s="12">
        <v>13000000</v>
      </c>
      <c r="C60">
        <v>6.13</v>
      </c>
      <c r="G60" s="12">
        <v>13000000</v>
      </c>
      <c r="H60">
        <v>7.63</v>
      </c>
    </row>
    <row r="61" hidden="1" ht="12.75" customHeight="1" outlineLevel="1">
      <c r="B61" s="12">
        <v>14000000</v>
      </c>
      <c r="C61">
        <v>6.07</v>
      </c>
      <c r="G61" s="12">
        <v>14000000</v>
      </c>
      <c r="H61">
        <v>7.55</v>
      </c>
    </row>
    <row r="62" hidden="1" ht="13.5" customHeight="1" outlineLevel="1">
      <c r="B62" s="12">
        <v>15000000</v>
      </c>
      <c r="C62">
        <v>6.01</v>
      </c>
      <c r="G62" s="12">
        <v>15000000</v>
      </c>
      <c r="H62">
        <v>7.48</v>
      </c>
    </row>
    <row r="63" ht="80.1" customHeight="1">
      <c r="B63" s="12" t="str">
        <v xml:space="preserve">(1) En fonction de la complexité de la situation urbanistique du bien (zone natura 2000, …), de l'impact urbanistique du projet, de la nécessité d'une exécution bilingue du marché ou de la nécessité d'un phasage de la mission ou du chantier (liée à la nécessaire continuité de fonctionnement de l'infrastructure pendant le chantier ou des contraintes imposées par des subventions par exemple), la charge administrative pour l'architecte pourrait être alourdie (étude d'incidences, etc, …). Dans ce cas, un supplément d'honoraires peut être envisagé. S'il s'agit d'un bien classé, ne rien ajouter ici et vous reporter à l'onglet "catégorie 5", qui intègre directement dans les honoraires d'architectes le surplus de travail lié au caractère classé du bâtiment. </v>
      </c>
    </row>
    <row r="64" ht="13.5" customHeight="1"/>
    <row r="65" ht="13.5" customHeight="1">
      <c r="B65" t="str">
        <v>(2) En fonction de la nature du programme ou du type d'opération à mener, la part détude des ingénieurs  (stabilité et techniques spéciales) peut varier, ce pourcentage peut donc être amené à être modulé.</v>
      </c>
      <c r="J65" t="str">
        <v>Sous-Total</v>
      </c>
      <c r="K65" s="12">
        <f>K9+K20</f>
        <v>215243.05</v>
      </c>
      <c r="L65" s="18">
        <f>L9+L10+L20+L11</f>
        <v>9.08198523206751</v>
      </c>
      <c r="N65" s="15">
        <f>L65*O75</f>
        <v>0.08858199148320467</v>
      </c>
    </row>
    <row r="66" ht="13.5" customHeight="1">
      <c r="J66" t="str">
        <v>PEB (le cas échéant)</v>
      </c>
      <c r="K66" t="str">
        <v>PM</v>
      </c>
      <c r="L66" t="str">
        <v>PM</v>
      </c>
    </row>
    <row r="67" ht="13.5" customHeight="1">
      <c r="J67" t="str">
        <v>design mobilier (3)</v>
      </c>
      <c r="K67" t="str">
        <v>PM</v>
      </c>
      <c r="L67" t="str">
        <v>PM</v>
      </c>
    </row>
    <row r="68" ht="13.5" customHeight="1">
      <c r="B68" t="str">
        <v>(3) la compétence en design mobilier doit être intégrée dans l'équipe d'auteur de projet si un design mobilier sur mesure est demandé. Dans ce cas, la compétence est valorisée via le montant des travaux qui inclut un budget pour ce mobilier</v>
      </c>
      <c r="J68" t="str">
        <v>signalétique</v>
      </c>
      <c r="K68" s="12">
        <f>C9*L68%</f>
        <v>7110</v>
      </c>
      <c r="L68" s="18">
        <v>0.3</v>
      </c>
      <c r="N68" s="15">
        <f>L68*O75</f>
        <v>0.002926078028747433</v>
      </c>
    </row>
    <row r="69" ht="13.5" customHeight="1">
      <c r="J69" t="str">
        <v>acoustique (4)</v>
      </c>
      <c r="K69" s="12">
        <f>C9*L69%</f>
        <v>7110</v>
      </c>
      <c r="L69" s="18">
        <v>0.3</v>
      </c>
      <c r="N69" s="15">
        <f>L69*O75</f>
        <v>0.002926078028747433</v>
      </c>
    </row>
    <row r="70" ht="13.5" customHeight="1">
      <c r="J70" t="str">
        <v>paysage (5)</v>
      </c>
      <c r="K70" s="12">
        <f>C9*L70%</f>
        <v>0</v>
      </c>
      <c r="L70">
        <v>0</v>
      </c>
      <c r="N70" s="15">
        <f>L70*O75</f>
        <v>0</v>
      </c>
    </row>
    <row r="71" ht="13.5" customHeight="1">
      <c r="B71" t="str">
        <v>(4)  Pour l'acoustique, on compte au minimum 0,3% du montant total des travaux. On peut monter jusqu'à 0,8 % en fonction l'activité (besoins et/ou impacts spécifiques en matière acoustique: écoles, lieux de travail, lieux culturels, lieux de spectacle, ...) et de l'environnement (pouvant être sensible: voisins proches, etc... ou lui même générateur de nuisances sonores: ligne ferroviaire, ...). L'acousticien doit donner son avis sur tout, isolation acoustique de l'enveloppe du bâti, mais aussi confort acoustique, pour la bonne qualité des activités, y compris sur les équipements.</v>
      </c>
      <c r="J71" t="str">
        <v>autre discipline? (6)</v>
      </c>
      <c r="K71" s="12">
        <f>L71%*C9</f>
        <v>0</v>
      </c>
      <c r="L71">
        <v>0</v>
      </c>
      <c r="N71" s="15">
        <f>L71*O75</f>
        <v>0</v>
      </c>
    </row>
    <row r="72" ht="24.95" customHeight="1">
      <c r="J72" t="str">
        <v>TOTAL</v>
      </c>
      <c r="K72" s="12">
        <f>SUM(K65:K71)</f>
        <v>229463.05</v>
      </c>
      <c r="L72" s="19">
        <v>9.74</v>
      </c>
    </row>
    <row r="73" ht="13.5" customHeight="1"/>
    <row r="74" ht="13.5" customHeight="1">
      <c r="J74" t="str">
        <v>TAUX FORFAITAIRE arrondi à</v>
      </c>
      <c r="L74" s="7">
        <f>ROUND(L72/0.5,0)/100*0.5</f>
        <v>0.095</v>
      </c>
      <c r="M74" t="str">
        <v>(7)</v>
      </c>
      <c r="N74" t="str">
        <v>Facteur d'arrondissement :</v>
      </c>
    </row>
    <row r="75" ht="13.5" customHeight="1">
      <c r="B75" t="str">
        <v>(5) Pour le paysage, compter ces honoraires spécifiques de 0,75 % du montant total des travaux si les aménagments attendus vont au-delà d'un simple aménagment d'abords directs de bâtiments (grand jardin, parc, place, masterplanning sur grand terrain, …).</v>
      </c>
      <c r="J75" t="str">
        <v xml:space="preserve">MONTANT ESTIME à </v>
      </c>
      <c r="L75" s="5">
        <f>C9*L74</f>
        <v>225150</v>
      </c>
      <c r="O75">
        <f>L74/L72</f>
        <v>0.009753593429158111</v>
      </c>
    </row>
    <row r="76" ht="13.5" customHeight="1"/>
    <row r="77" ht="13.5" customHeight="1"/>
    <row r="78" ht="13.5" customHeight="1">
      <c r="B78" t="str">
        <v xml:space="preserve">(6) Parmi les autres disciplines, on peut par exemple ajouter une mission BIM (si le maître d'ouvrage le demande expressément ou si il a des ambitions poussées en matière de circularité du bâtiment, à laquelle le BIM peut contribuer), pour laquelle on peut compter 1% du montant des travaux. </v>
      </c>
    </row>
    <row r="79" ht="13.5" customHeight="1"/>
    <row r="80"/>
    <row r="82">
      <c r="B82" t="str">
        <v>(7) En cas de mission incluant une tranche «Diagnostic préalable», appliquer un facteur de 95% au taux final. Il est en effet considéré que cette mission préalable, faisant l’objet d’une rémunération supplémentaire et distincte, «donne une avance» au prestataire sur les étapes ultérieures.</v>
      </c>
    </row>
  </sheetData>
  <mergeCells count="27">
    <mergeCell ref="O20:O21"/>
    <mergeCell ref="I20:I21"/>
    <mergeCell ref="J20:J21"/>
    <mergeCell ref="K20:K21"/>
    <mergeCell ref="L20:L21"/>
    <mergeCell ref="N20:N21"/>
    <mergeCell ref="N74:O74"/>
    <mergeCell ref="B78:H80"/>
    <mergeCell ref="B68:H69"/>
    <mergeCell ref="B71:H73"/>
    <mergeCell ref="B75:H76"/>
    <mergeCell ref="B65:H66"/>
    <mergeCell ref="B63:H63"/>
    <mergeCell ref="B3:L3"/>
    <mergeCell ref="B4:L4"/>
    <mergeCell ref="N6:O6"/>
    <mergeCell ref="B7:C7"/>
    <mergeCell ref="B18:E18"/>
    <mergeCell ref="G18:J18"/>
    <mergeCell ref="K18:L18"/>
    <mergeCell ref="B8:C8"/>
    <mergeCell ref="B6:J6"/>
    <mergeCell ref="K6:L7"/>
    <mergeCell ref="B20:B21"/>
    <mergeCell ref="D20:D21"/>
    <mergeCell ref="E20:E21"/>
    <mergeCell ref="G20:G21"/>
  </mergeCells>
  <pageMargins left="0.2362204724409449" right="0.1968503937007874" top="0.7480314960629921" bottom="0.7480314960629921" header="0.31496062992125984" footer="0.31496062992125984"/>
  <ignoredErrors>
    <ignoredError numberStoredAsText="1" sqref="A1:P82"/>
  </ignoredErrors>
  <legacyDrawing r:id="rId1"/>
</worksheet>
</file>

<file path=xl/worksheets/sheet7.xml><?xml version="1.0" encoding="utf-8"?>
<worksheet xmlns="http://schemas.openxmlformats.org/spreadsheetml/2006/main" xmlns:r="http://schemas.openxmlformats.org/officeDocument/2006/relationships">
  <dimension ref="A1:P81"/>
  <sheetViews>
    <sheetView workbookViewId="0" rightToLeft="0"/>
  </sheetViews>
  <cols>
    <col min="1" max="1" customWidth="1" width="2.42578125"/>
    <col min="2" max="2" customWidth="1" width="14.7109375"/>
    <col min="3" max="3" customWidth="1" width="14.7109375"/>
    <col min="4" max="4" customWidth="1" width="14.7109375"/>
    <col min="5" max="5" customWidth="1" width="14.7109375"/>
    <col min="6" max="6" customWidth="1" width="14.7109375"/>
    <col min="7" max="7" customWidth="1" width="14.7109375"/>
    <col min="8" max="8" customWidth="1" width="22.42578125"/>
    <col min="9" max="9" customWidth="1" width="14.7109375"/>
    <col min="10" max="10" customWidth="1" width="20.7109375"/>
    <col min="11" max="11" customWidth="1" width="14.7109375"/>
    <col min="12" max="12" customWidth="1" width="14.7109375"/>
    <col min="13" max="13" customWidth="1" width="3.5703125"/>
    <col min="14" max="14" customWidth="1" width="22.7109375"/>
    <col min="15" max="15" customWidth="1" width="22.7109375"/>
  </cols>
  <sheetData>
    <row r="1" ht="15" customHeight="1">
      <c r="B1" t="str">
        <f>'Budget global'!B1</f>
        <v>VILLE_Projet de xxxxxxxxxxxxxxxxxxxxxxxxxxxxxxxxxxxxxx</v>
      </c>
      <c r="K1" t="str">
        <v xml:space="preserve">Version du </v>
      </c>
      <c r="L1" t="str">
        <f>'Budget global'!D1</f>
        <v>XX-XX-XXXX</v>
      </c>
    </row>
    <row r="2" ht="15" customHeight="1"/>
    <row r="3" ht="20.1" customHeight="1">
      <c r="B3" t="str">
        <v>Calcul du TAUX d'honoraires de l'auteur.e de projet</v>
      </c>
    </row>
    <row r="4" ht="20.1" customHeight="1">
      <c r="B4" t="str">
        <v>CATEGORIE 2 : Construction d'ouvrages de conception simple (crèche, école primaire, bât admin. simple, maison de repos, hall de sport, ...)</v>
      </c>
    </row>
    <row r="5" ht="13.5" customHeight="1"/>
    <row r="6" ht="12.75" customHeight="1">
      <c r="B6" t="str">
        <v>Calcul  des honoraires d'architectes</v>
      </c>
      <c r="K6" t="str">
        <v>Calcul honoraires selon forfait appliqué par la Cf</v>
      </c>
      <c r="N6" t="str">
        <v>Honoraires effectifs après arrondissement :</v>
      </c>
    </row>
    <row r="7" ht="26.25" customHeight="1">
      <c r="B7" t="str">
        <v>Tranche</v>
      </c>
      <c r="D7" t="str">
        <v xml:space="preserve">de 0 à 220.000€ </v>
      </c>
      <c r="E7" t="str">
        <v>de 220.000 à 750.000 €</v>
      </c>
      <c r="F7" t="str">
        <v>de 750.000 à 1.900.000 €</v>
      </c>
      <c r="G7" t="str">
        <v>de 1.900.000 à 7.500.000 €</v>
      </c>
      <c r="H7" t="str">
        <v>de 7.500.000 à 22.600.000 €</v>
      </c>
      <c r="I7" t="str">
        <v>au-delà</v>
      </c>
      <c r="J7" t="str">
        <v>TOTAL</v>
      </c>
    </row>
    <row r="8" ht="12.75" customHeight="1">
      <c r="B8" t="str">
        <v>Pourcentage du marché</v>
      </c>
      <c r="D8" s="3">
        <v>0.07</v>
      </c>
      <c r="E8" s="15">
        <v>0.065</v>
      </c>
      <c r="F8" s="3">
        <v>0.06</v>
      </c>
      <c r="G8" s="15">
        <v>0.055</v>
      </c>
      <c r="H8" s="15">
        <v>0.0525</v>
      </c>
      <c r="I8" s="3">
        <v>0.05</v>
      </c>
      <c r="K8" s="15" t="str">
        <v>€</v>
      </c>
      <c r="L8" t="str">
        <v>%</v>
      </c>
    </row>
    <row r="9" ht="13.5" customHeight="1">
      <c r="B9" t="str">
        <v>Si marché de</v>
      </c>
      <c r="C9" s="17">
        <f>'Budget global'!G68</f>
        <v>2370000</v>
      </c>
      <c r="D9" s="12">
        <f>IF($C9&gt;$B$12,$B$12*$D$8,$C9*$D$8)</f>
        <v>15400.000000000002</v>
      </c>
      <c r="E9" s="12">
        <f>IF($C9&gt;$B$13,($B$13-$B$12)*$E$8,IF($C9&gt;$B$12,($C9-$B$12)*$E$8,0))</f>
        <v>34450</v>
      </c>
      <c r="F9" s="12">
        <f>IF($C9&gt;$B$14,($B$14-$B$13)*$F$8,IF($C9&gt;$B$13,($C9-$B$13)*$F$8,0))</f>
        <v>69000</v>
      </c>
      <c r="G9" s="12">
        <f>IF($C9&gt;$B$15,($B$15-$B$14)*$G$8,IF($C9&gt;$B$14,($C9-$B$14)*$G$8,0))</f>
        <v>25850</v>
      </c>
      <c r="H9" s="12">
        <f>IF($C9&gt;$B$16,($B$16-$B$15)*$H$8,IF($C9&gt;$B$15,($C9-$B$15)*$H$8,0))</f>
        <v>0</v>
      </c>
      <c r="I9" s="12">
        <f>IF($C9&gt;$B$16,($C9-$B$16)*$I$8,0)</f>
        <v>0</v>
      </c>
      <c r="J9" s="12">
        <f>SUM(D9:I9)</f>
        <v>144700</v>
      </c>
      <c r="K9" s="12">
        <f>(C9*L9)/100</f>
        <v>144700</v>
      </c>
      <c r="L9" s="18">
        <f>(J9/C9)*100</f>
        <v>6.105485232067511</v>
      </c>
      <c r="N9" s="15">
        <f>L9*O75</f>
        <v>0.062306246107877994</v>
      </c>
    </row>
    <row r="10">
      <c r="C10" t="str">
        <v>Cette case est liée à l'onglet "Budget global"</v>
      </c>
      <c r="J10" t="str">
        <v>surcroît administratif (1)</v>
      </c>
      <c r="K10" s="11">
        <v>0</v>
      </c>
      <c r="L10" s="18">
        <f>K10/C9*100</f>
        <v>0</v>
      </c>
      <c r="N10" s="15">
        <f>L10*O75</f>
        <v>0</v>
      </c>
    </row>
    <row r="11">
      <c r="J11" t="str">
        <v>phasage mission/chantier (1)</v>
      </c>
      <c r="K11" s="11">
        <v>0</v>
      </c>
      <c r="L11" s="18">
        <v>0</v>
      </c>
      <c r="N11" s="15">
        <f>L11*O75</f>
        <v>0</v>
      </c>
    </row>
    <row r="12" hidden="1" outlineLevel="1">
      <c r="B12">
        <v>220000</v>
      </c>
    </row>
    <row r="13" hidden="1" outlineLevel="1">
      <c r="B13">
        <v>750000</v>
      </c>
    </row>
    <row r="14" hidden="1" outlineLevel="1">
      <c r="B14">
        <v>1900000</v>
      </c>
    </row>
    <row r="15" hidden="1" outlineLevel="1">
      <c r="B15">
        <v>7500000</v>
      </c>
    </row>
    <row r="16" hidden="1" outlineLevel="1">
      <c r="B16">
        <v>22600000</v>
      </c>
    </row>
    <row r="17" ht="13.5" customHeight="1"/>
    <row r="18" ht="13.5" customHeight="1">
      <c r="B18" t="str">
        <v>Calcul des honoraires d'ingénieurs en stabilité (2)</v>
      </c>
      <c r="G18" t="str">
        <v>Calcul des honoraires d'ingénieurs en techniques spéciales (2)</v>
      </c>
      <c r="K18" t="str">
        <v>TOTAL</v>
      </c>
    </row>
    <row r="19" ht="26.25" customHeight="1">
      <c r="B19" t="str">
        <v>Montat du marché de base</v>
      </c>
      <c r="C19" t="str">
        <v>% du marché de base</v>
      </c>
      <c r="D19" t="str">
        <v>Taux en %</v>
      </c>
      <c r="E19" t="str">
        <v>Montant des honoraires</v>
      </c>
      <c r="G19" t="str">
        <v>Montant du marché de base</v>
      </c>
      <c r="H19" t="str">
        <v>% du marché de base</v>
      </c>
      <c r="I19" t="str">
        <v>Taux en %</v>
      </c>
      <c r="J19" t="str">
        <v>Montant des honoraires</v>
      </c>
      <c r="N19" t="str">
        <v>STAB</v>
      </c>
      <c r="O19" t="str">
        <v>TS</v>
      </c>
    </row>
    <row r="20" ht="13.5" customHeight="1">
      <c r="B20" s="12">
        <f>C9</f>
        <v>2370000</v>
      </c>
      <c r="C20" s="3">
        <v>0.15</v>
      </c>
      <c r="D20">
        <f>VLOOKUP(C21,B24:C62,2,TRUE)</f>
        <v>13.59</v>
      </c>
      <c r="E20" s="12">
        <f>(C21*D20)/100</f>
        <v>48312.45</v>
      </c>
      <c r="G20" s="12">
        <f>C9</f>
        <v>2370000</v>
      </c>
      <c r="H20" s="3">
        <v>0.25</v>
      </c>
      <c r="I20">
        <f>VLOOKUP(H21,G24:H62,2,TRUE)</f>
        <v>12.06</v>
      </c>
      <c r="J20" s="12">
        <f>(H21*I20)/100</f>
        <v>71455.5</v>
      </c>
      <c r="K20" s="12">
        <f>J20+E20</f>
        <v>119767.95</v>
      </c>
      <c r="L20" s="20">
        <f>(K20/C9)*100</f>
        <v>5.0535</v>
      </c>
      <c r="N20" s="15">
        <f>D22*O75*100</f>
        <v>0.020802815478746028</v>
      </c>
      <c r="O20" s="15">
        <f>I22*O75*100</f>
        <v>0.030767961083355052</v>
      </c>
    </row>
    <row r="21" ht="13.5" customHeight="1">
      <c r="C21" s="12">
        <f>B20*C20</f>
        <v>355500</v>
      </c>
      <c r="H21" s="12">
        <f>G20*H20</f>
        <v>592500</v>
      </c>
    </row>
    <row r="22">
      <c r="C22" s="12" t="str">
        <v>Taux résultant</v>
      </c>
      <c r="D22" s="15">
        <f>E20/C9</f>
        <v>0.020385</v>
      </c>
      <c r="H22" s="12" t="str">
        <v>Taux résultant</v>
      </c>
      <c r="I22" s="15">
        <f>J20/C9</f>
        <v>0.03015</v>
      </c>
    </row>
    <row r="23"/>
    <row r="24" hidden="1" ht="13.5" customHeight="1" outlineLevel="1">
      <c r="B24" s="19" t="str">
        <v>Tranches</v>
      </c>
      <c r="C24" t="str">
        <v>FABI S - 3</v>
      </c>
      <c r="G24" s="19" t="str">
        <v>Tranches</v>
      </c>
      <c r="H24" t="str">
        <v>FABI E - 2</v>
      </c>
    </row>
    <row r="25" hidden="1" outlineLevel="1">
      <c r="B25" s="19">
        <v>0</v>
      </c>
      <c r="C25">
        <v>16.21</v>
      </c>
      <c r="G25" s="19">
        <v>0</v>
      </c>
      <c r="H25">
        <v>15.13</v>
      </c>
    </row>
    <row r="26" hidden="1" outlineLevel="1">
      <c r="B26" s="12">
        <v>100000</v>
      </c>
      <c r="C26">
        <v>16.21</v>
      </c>
      <c r="G26" s="12">
        <v>100000</v>
      </c>
      <c r="H26">
        <v>15.13</v>
      </c>
    </row>
    <row r="27" hidden="1" outlineLevel="1">
      <c r="B27" s="12">
        <v>125000</v>
      </c>
      <c r="C27">
        <v>15.71</v>
      </c>
      <c r="G27" s="12">
        <v>125000</v>
      </c>
      <c r="H27">
        <v>14.66</v>
      </c>
    </row>
    <row r="28" hidden="1" outlineLevel="1">
      <c r="B28" s="12">
        <v>150000</v>
      </c>
      <c r="C28">
        <v>15.31</v>
      </c>
      <c r="G28" s="12">
        <v>150000</v>
      </c>
      <c r="H28">
        <v>14.29</v>
      </c>
    </row>
    <row r="29" hidden="1" outlineLevel="1">
      <c r="B29" s="12">
        <v>175000</v>
      </c>
      <c r="C29">
        <v>14.98</v>
      </c>
      <c r="G29" s="12">
        <v>175000</v>
      </c>
      <c r="H29">
        <v>13.98</v>
      </c>
    </row>
    <row r="30" hidden="1" outlineLevel="1">
      <c r="B30" s="12">
        <v>200000</v>
      </c>
      <c r="C30">
        <v>14.7</v>
      </c>
      <c r="G30" s="12">
        <v>200000</v>
      </c>
      <c r="H30">
        <v>13.72</v>
      </c>
    </row>
    <row r="31" hidden="1" outlineLevel="1">
      <c r="B31" s="12">
        <v>225000</v>
      </c>
      <c r="C31">
        <v>14.46</v>
      </c>
      <c r="G31" s="12">
        <v>225000</v>
      </c>
      <c r="H31">
        <v>13.5</v>
      </c>
    </row>
    <row r="32" hidden="1" outlineLevel="1">
      <c r="B32" s="12">
        <v>250000</v>
      </c>
      <c r="C32">
        <v>14.25</v>
      </c>
      <c r="G32" s="12">
        <v>250000</v>
      </c>
      <c r="H32">
        <v>13.3</v>
      </c>
    </row>
    <row r="33" hidden="1" outlineLevel="1">
      <c r="B33" s="12">
        <v>300000</v>
      </c>
      <c r="C33">
        <v>13.89</v>
      </c>
      <c r="G33" s="12">
        <v>300000</v>
      </c>
      <c r="H33">
        <v>12.96</v>
      </c>
    </row>
    <row r="34" hidden="1" outlineLevel="1">
      <c r="B34" s="12">
        <v>350000</v>
      </c>
      <c r="C34">
        <v>13.59</v>
      </c>
      <c r="G34" s="12">
        <v>350000</v>
      </c>
      <c r="H34">
        <v>12.68</v>
      </c>
    </row>
    <row r="35" hidden="1" outlineLevel="1">
      <c r="B35" s="12">
        <v>400000</v>
      </c>
      <c r="C35">
        <v>13.34</v>
      </c>
      <c r="G35" s="12">
        <v>400000</v>
      </c>
      <c r="H35">
        <v>12.45</v>
      </c>
    </row>
    <row r="36" hidden="1" outlineLevel="1">
      <c r="B36" s="12">
        <v>450000</v>
      </c>
      <c r="C36">
        <v>13.12</v>
      </c>
      <c r="G36" s="12">
        <v>450000</v>
      </c>
      <c r="H36">
        <v>12.24</v>
      </c>
    </row>
    <row r="37" hidden="1" outlineLevel="1">
      <c r="B37" s="12">
        <v>500000</v>
      </c>
      <c r="C37">
        <v>12.92</v>
      </c>
      <c r="G37" s="12">
        <v>500000</v>
      </c>
      <c r="H37">
        <v>12.06</v>
      </c>
    </row>
    <row r="38" hidden="1" outlineLevel="1">
      <c r="B38" s="12">
        <v>600000</v>
      </c>
      <c r="C38">
        <v>12.6</v>
      </c>
      <c r="G38" s="12">
        <v>600000</v>
      </c>
      <c r="H38">
        <v>11.76</v>
      </c>
    </row>
    <row r="39" hidden="1" outlineLevel="1">
      <c r="B39" s="12">
        <v>700000</v>
      </c>
      <c r="C39">
        <v>12.33</v>
      </c>
      <c r="G39" s="12">
        <v>700000</v>
      </c>
      <c r="H39">
        <v>11.51</v>
      </c>
    </row>
    <row r="40" hidden="1" outlineLevel="1">
      <c r="B40" s="12">
        <v>800000</v>
      </c>
      <c r="C40">
        <v>12.1</v>
      </c>
      <c r="G40" s="12">
        <v>800000</v>
      </c>
      <c r="H40">
        <v>11.29</v>
      </c>
    </row>
    <row r="41" hidden="1" outlineLevel="1">
      <c r="B41" s="12">
        <v>900000</v>
      </c>
      <c r="C41">
        <v>11.9</v>
      </c>
      <c r="G41" s="12">
        <v>900000</v>
      </c>
      <c r="H41">
        <v>11.11</v>
      </c>
    </row>
    <row r="42" hidden="1" outlineLevel="1">
      <c r="B42" s="12">
        <v>1000000</v>
      </c>
      <c r="C42">
        <v>11.72</v>
      </c>
      <c r="G42" s="12">
        <v>1000000</v>
      </c>
      <c r="H42">
        <v>10.94</v>
      </c>
    </row>
    <row r="43" hidden="1" outlineLevel="1">
      <c r="B43" s="12">
        <v>1250000</v>
      </c>
      <c r="C43">
        <v>11.36</v>
      </c>
      <c r="G43" s="12">
        <v>1250000</v>
      </c>
      <c r="H43">
        <v>10.6</v>
      </c>
    </row>
    <row r="44" hidden="1" outlineLevel="1">
      <c r="B44" s="12">
        <v>1500000</v>
      </c>
      <c r="C44">
        <v>11.07</v>
      </c>
      <c r="G44" s="12">
        <v>1500000</v>
      </c>
      <c r="H44">
        <v>10.34</v>
      </c>
    </row>
    <row r="45" hidden="1" outlineLevel="1">
      <c r="B45" s="12">
        <v>1750000</v>
      </c>
      <c r="C45">
        <v>10.84</v>
      </c>
      <c r="G45" s="12">
        <v>1750000</v>
      </c>
      <c r="H45">
        <v>10.11</v>
      </c>
    </row>
    <row r="46" hidden="1" outlineLevel="1">
      <c r="B46" s="12">
        <v>2000000</v>
      </c>
      <c r="C46">
        <v>10.63</v>
      </c>
      <c r="G46" s="12">
        <v>2000000</v>
      </c>
      <c r="H46">
        <v>9.93</v>
      </c>
    </row>
    <row r="47" hidden="1" outlineLevel="1">
      <c r="B47" s="12">
        <v>2250000</v>
      </c>
      <c r="C47">
        <v>10.46</v>
      </c>
      <c r="G47" s="12">
        <v>2250000</v>
      </c>
      <c r="H47">
        <v>9.76</v>
      </c>
    </row>
    <row r="48" hidden="1" outlineLevel="1">
      <c r="B48" s="12">
        <v>2500000</v>
      </c>
      <c r="C48">
        <v>10.31</v>
      </c>
      <c r="G48" s="12">
        <v>2500000</v>
      </c>
      <c r="H48">
        <v>9.62</v>
      </c>
    </row>
    <row r="49" hidden="1" outlineLevel="1">
      <c r="B49" s="12">
        <v>3000000</v>
      </c>
      <c r="C49">
        <v>10.04</v>
      </c>
      <c r="G49" s="12">
        <v>3000000</v>
      </c>
      <c r="H49">
        <v>9.38</v>
      </c>
    </row>
    <row r="50" hidden="1" outlineLevel="1">
      <c r="B50" s="12">
        <v>3500000</v>
      </c>
      <c r="C50">
        <v>9.83</v>
      </c>
      <c r="G50" s="12">
        <v>3500000</v>
      </c>
      <c r="H50">
        <v>9.18</v>
      </c>
    </row>
    <row r="51" hidden="1" outlineLevel="1">
      <c r="B51" s="12">
        <v>4000000</v>
      </c>
      <c r="C51">
        <v>9.65</v>
      </c>
      <c r="G51" s="12">
        <v>4000000</v>
      </c>
      <c r="H51">
        <v>9</v>
      </c>
    </row>
    <row r="52" hidden="1" outlineLevel="1">
      <c r="B52" s="12">
        <v>5000000</v>
      </c>
      <c r="C52">
        <v>9.35</v>
      </c>
      <c r="G52" s="12">
        <v>5000000</v>
      </c>
      <c r="H52">
        <v>8.73</v>
      </c>
    </row>
    <row r="53" hidden="1" outlineLevel="1">
      <c r="B53" s="12">
        <v>6000000</v>
      </c>
      <c r="C53">
        <v>9.11</v>
      </c>
      <c r="G53" s="12">
        <v>6000000</v>
      </c>
      <c r="H53">
        <v>8.51</v>
      </c>
    </row>
    <row r="54" hidden="1" outlineLevel="1">
      <c r="B54" s="12">
        <v>7000000</v>
      </c>
      <c r="C54">
        <v>8.92</v>
      </c>
      <c r="G54" s="12">
        <v>7000000</v>
      </c>
      <c r="H54">
        <v>8.32</v>
      </c>
    </row>
    <row r="55" hidden="1" outlineLevel="1">
      <c r="B55" s="12">
        <v>8000000</v>
      </c>
      <c r="C55">
        <v>8.75</v>
      </c>
      <c r="G55" s="12">
        <v>8000000</v>
      </c>
      <c r="H55">
        <v>8.17</v>
      </c>
    </row>
    <row r="56" hidden="1" outlineLevel="1">
      <c r="B56" s="12">
        <v>9000000</v>
      </c>
      <c r="C56">
        <v>8.61</v>
      </c>
      <c r="G56" s="12">
        <v>9000000</v>
      </c>
      <c r="H56">
        <v>8.03</v>
      </c>
    </row>
    <row r="57" hidden="1" outlineLevel="1">
      <c r="B57" s="12">
        <v>10000000</v>
      </c>
      <c r="C57">
        <v>8.48</v>
      </c>
      <c r="G57" s="12">
        <v>10000000</v>
      </c>
      <c r="H57">
        <v>7.92</v>
      </c>
    </row>
    <row r="58" hidden="1" outlineLevel="1">
      <c r="B58" s="12">
        <v>11000000</v>
      </c>
      <c r="C58">
        <v>8.37</v>
      </c>
      <c r="G58" s="12">
        <v>11000000</v>
      </c>
      <c r="H58">
        <v>7.81</v>
      </c>
    </row>
    <row r="59" hidden="1" outlineLevel="1">
      <c r="B59" s="12">
        <v>12000000</v>
      </c>
      <c r="C59">
        <v>8.26</v>
      </c>
      <c r="G59" s="12">
        <v>12000000</v>
      </c>
      <c r="H59">
        <v>7.72</v>
      </c>
    </row>
    <row r="60" hidden="1" outlineLevel="1">
      <c r="B60" s="12">
        <v>13000000</v>
      </c>
      <c r="C60">
        <v>8.17</v>
      </c>
      <c r="G60" s="12">
        <v>13000000</v>
      </c>
      <c r="H60">
        <v>7.63</v>
      </c>
    </row>
    <row r="61" hidden="1" outlineLevel="1">
      <c r="B61" s="12">
        <v>14000000</v>
      </c>
      <c r="C61">
        <v>8.09</v>
      </c>
      <c r="G61" s="12">
        <v>14000000</v>
      </c>
      <c r="H61">
        <v>7.55</v>
      </c>
    </row>
    <row r="62" hidden="1" ht="13.5" customHeight="1" outlineLevel="1">
      <c r="B62" s="12">
        <v>15000000</v>
      </c>
      <c r="C62">
        <v>8.01</v>
      </c>
      <c r="G62" s="12">
        <v>15000000</v>
      </c>
      <c r="H62">
        <v>7.48</v>
      </c>
    </row>
    <row r="63" ht="80.1" customHeight="1">
      <c r="B63" s="12" t="str">
        <v xml:space="preserve">(1) En fonction de la complexité de la situation urbanistique du bien (zone natura 2000, …), de l'impact urbanistique du projet, de la nécessité d'une exécution bilingue du marché ou de la nécessité d'un phasage de la mission ou du chantier (liée à la nécessaire continuité de fonctionnement de l'infrastructure pendant le chantier ou des contraintes imposées par des subventions par exemple), la charge administrative pour l'architecte pourrait être alourdie (étude d'incidences, etc, …). Dans ce cas, un supplément d'honoraires peut être envisagé. S'il s'agit d'un bien classé, ne rien ajouter ici et vous reporter à l'onglet "catégorie 5", qui intègre directement dans les honoraires d'architectes le surplus de travail lié au caractère classé du bâtiment. </v>
      </c>
    </row>
    <row r="64" ht="13.5" customHeight="1"/>
    <row r="65" ht="13.5" customHeight="1">
      <c r="B65" t="str">
        <v>(2) En fonction de la nature du programme ou du type d'opération à mener, la part détude des ingénieurs  (stabilité et techniques spéciales) peut varier, ce pourcentage peut donc être amené à être modulé.</v>
      </c>
      <c r="J65" t="str">
        <v>Sous-Total</v>
      </c>
      <c r="K65" s="12">
        <f>K9+K20</f>
        <v>264467.95</v>
      </c>
      <c r="L65" s="18">
        <f>L9+L20+L10+L11</f>
        <v>11.158985232067511</v>
      </c>
      <c r="N65" s="15">
        <f>L65*O75</f>
        <v>0.11387702266997907</v>
      </c>
    </row>
    <row r="66" ht="13.5" customHeight="1">
      <c r="J66" t="str">
        <v>PEB (le cas échéant)</v>
      </c>
      <c r="K66" t="str">
        <v>PM</v>
      </c>
      <c r="L66" t="str">
        <v>PM</v>
      </c>
    </row>
    <row r="67" ht="13.5" customHeight="1">
      <c r="J67" t="str">
        <v>design mobilier (3)</v>
      </c>
      <c r="K67" t="str">
        <v>PM</v>
      </c>
      <c r="L67" t="str">
        <v>PM</v>
      </c>
    </row>
    <row r="68" ht="13.5" customHeight="1">
      <c r="B68" t="str">
        <v>(3) la compétence en design mobilier doit être intégrée dans l'équipe d'auteur de projet si un design mobilier sur mesure est demandé. Dans ce cas, la compétence est valorisée via le montant des travaux qui inclut un budget pour ce mobilier</v>
      </c>
      <c r="J68" t="str">
        <v>signalétique</v>
      </c>
      <c r="K68" s="12">
        <f>C9*L68%</f>
        <v>7110</v>
      </c>
      <c r="L68" s="18">
        <v>0.3</v>
      </c>
      <c r="N68" s="15">
        <f>L68*O75</f>
        <v>0.0030614886650104528</v>
      </c>
    </row>
    <row r="69" ht="13.5" customHeight="1">
      <c r="J69" t="str">
        <v>acoustique (4)</v>
      </c>
      <c r="K69" s="12">
        <f>C9*L69%</f>
        <v>7110</v>
      </c>
      <c r="L69" s="18">
        <v>0.3</v>
      </c>
      <c r="N69" s="15">
        <f>L69*O75</f>
        <v>0.0030614886650104528</v>
      </c>
    </row>
    <row r="70" ht="13.5" customHeight="1">
      <c r="J70" t="str">
        <v>paysage (5)</v>
      </c>
      <c r="K70" s="12">
        <f>C9*L70%</f>
        <v>0</v>
      </c>
      <c r="L70">
        <v>0</v>
      </c>
      <c r="N70" s="15">
        <f>L70*O75</f>
        <v>0</v>
      </c>
    </row>
    <row r="71" ht="13.5" customHeight="1">
      <c r="B71" t="str">
        <v>(4)  Pour l'acoustique, on compte au minimum 0,3% du montant total des travaux. On peut monter jusqu'à 0,8 % en fonction l'activité (besoins et/ou impacts spécifiques en matière acoustique: écoles, lieux de travail, lieux culturels, lieux de spectacle, ...) et de l'environnement (pouvant être sensible: voisins proches, etc... ou lui même générateur de nuisances sonores: ligne ferroviaire, ...). L'acousticien doit donner son avis sur tout, isolation acoustique de l'enveloppe du bâti, mais aussi confort acoustique, pour la bonne qualité des activités, y compris sur les équipements.</v>
      </c>
      <c r="J71" t="str">
        <v>autre discipline? (6)</v>
      </c>
      <c r="K71" s="12">
        <f>L71%*C9</f>
        <v>0</v>
      </c>
      <c r="L71">
        <v>0</v>
      </c>
      <c r="N71" s="15">
        <f>L71*O75</f>
        <v>0</v>
      </c>
    </row>
    <row r="72" ht="24.95" customHeight="1">
      <c r="J72" t="str">
        <v>TOTAL</v>
      </c>
      <c r="K72" s="12">
        <f>SUM(K65:K71)</f>
        <v>278687.95</v>
      </c>
      <c r="L72" s="19">
        <f>SUM(L65:L71)</f>
        <v>11.758985232067513</v>
      </c>
    </row>
    <row r="73" ht="13.5" customHeight="1"/>
    <row r="74" ht="13.5" customHeight="1">
      <c r="J74" t="str">
        <v>TAUX FORFAITAIRE arrondi à</v>
      </c>
      <c r="L74" s="7">
        <f>ROUND(L72/0.5,0)/100*0.5</f>
        <v>0.12</v>
      </c>
      <c r="M74" t="str">
        <v>(7)</v>
      </c>
      <c r="N74" t="str">
        <v>Facteur d'arrondissement :</v>
      </c>
    </row>
    <row r="75" ht="13.5" customHeight="1">
      <c r="B75" t="str">
        <v>(5) Pour le paysage, compter ces honoraires spécifiques de 0,75 % du montant total des travaux si les aménagments attendus vont au-delà d'un simple aménagment d'abords directs de bâtiments (grand jardin, parc, place, masterplanning sur garnd terrain, …).</v>
      </c>
      <c r="J75" t="str">
        <v xml:space="preserve">MONTANT ESTIME à </v>
      </c>
      <c r="L75" s="5">
        <f>C9*L74</f>
        <v>284400</v>
      </c>
      <c r="O75">
        <f>L74/L72</f>
        <v>0.010204962216701509</v>
      </c>
    </row>
    <row r="76" ht="13.5" customHeight="1"/>
    <row r="77" ht="13.5" customHeight="1"/>
    <row r="78" ht="13.5" customHeight="1">
      <c r="B78" t="str">
        <v xml:space="preserve">(6) Parmi les autres disciplines, on peut par exemple ajouter une mission BIM (si le maître d'ouvrage le demande expressément ou si il a des ambitions poussées en matière de circularité du bâtiment, à laquelle le BIM peut contribuer), pour laquelle on peut compter 1% du montant des travaux. </v>
      </c>
    </row>
    <row r="79" ht="24" customHeight="1"/>
    <row r="80" ht="12.75" customHeight="1"/>
    <row r="81">
      <c r="B81" t="str">
        <v>(7) En cas de mission incluant une tranche «Diagnostic préalable», appliquer un facteur de 95% au taux final. Il est en effet considéré que cette mission préalable, faisant l’objet d’une rémunération supplémentaire et distincte, «donne une avance» au prestataire sur les étapes ultérieures.</v>
      </c>
    </row>
  </sheetData>
  <mergeCells count="26">
    <mergeCell ref="N74:O74"/>
    <mergeCell ref="B68:H69"/>
    <mergeCell ref="B71:H73"/>
    <mergeCell ref="B70:H70"/>
    <mergeCell ref="B65:H66"/>
    <mergeCell ref="N6:O6"/>
    <mergeCell ref="B7:C7"/>
    <mergeCell ref="B8:C8"/>
    <mergeCell ref="B6:J6"/>
    <mergeCell ref="K6:L7"/>
    <mergeCell ref="B63:H63"/>
    <mergeCell ref="B18:E18"/>
    <mergeCell ref="B78:H79"/>
    <mergeCell ref="B3:L3"/>
    <mergeCell ref="B4:L4"/>
    <mergeCell ref="G18:J18"/>
    <mergeCell ref="K18:L18"/>
    <mergeCell ref="B75:H76"/>
    <mergeCell ref="B20:B21"/>
    <mergeCell ref="D20:D21"/>
    <mergeCell ref="E20:E21"/>
    <mergeCell ref="G20:G21"/>
    <mergeCell ref="I20:I21"/>
    <mergeCell ref="J20:J21"/>
    <mergeCell ref="K20:K21"/>
    <mergeCell ref="L20:L21"/>
  </mergeCells>
  <pageMargins left="0.2362204724409449" right="0.1968503937007874" top="0.7480314960629921" bottom="0.7480314960629921" header="0.31496062992125984" footer="0.31496062992125984"/>
  <ignoredErrors>
    <ignoredError numberStoredAsText="1" sqref="A1:P81"/>
  </ignoredErrors>
  <legacyDrawing r:id="rId1"/>
</worksheet>
</file>

<file path=xl/worksheets/sheet8.xml><?xml version="1.0" encoding="utf-8"?>
<worksheet xmlns="http://schemas.openxmlformats.org/spreadsheetml/2006/main" xmlns:r="http://schemas.openxmlformats.org/officeDocument/2006/relationships">
  <dimension ref="A1:P86"/>
  <sheetViews>
    <sheetView workbookViewId="0" rightToLeft="0"/>
  </sheetViews>
  <cols>
    <col min="1" max="1" customWidth="1" width="2.42578125"/>
    <col min="2" max="2" customWidth="1" width="14.7109375"/>
    <col min="3" max="3" customWidth="1" width="14.7109375"/>
    <col min="4" max="4" customWidth="1" width="14.7109375"/>
    <col min="5" max="5" customWidth="1" width="14.7109375"/>
    <col min="6" max="6" customWidth="1" width="14.7109375"/>
    <col min="7" max="7" customWidth="1" width="14.7109375"/>
    <col min="8" max="8" customWidth="1" width="22.42578125"/>
    <col min="9" max="9" customWidth="1" width="14.7109375"/>
    <col min="10" max="10" customWidth="1" width="20.7109375"/>
    <col min="11" max="11" customWidth="1" width="14.7109375"/>
    <col min="12" max="12" customWidth="1" width="14.7109375"/>
    <col min="13" max="13" customWidth="1" width="3.5703125"/>
    <col min="14" max="14" customWidth="1" width="22.7109375"/>
    <col min="15" max="15" customWidth="1" width="22.7109375"/>
  </cols>
  <sheetData>
    <row r="1" ht="15" customHeight="1">
      <c r="B1" t="str">
        <f>'Budget global'!B1</f>
        <v>VILLE_Projet de xxxxxxxxxxxxxxxxxxxxxxxxxxxxxxxxxxxxxx</v>
      </c>
      <c r="K1" t="str">
        <v xml:space="preserve">Version du </v>
      </c>
      <c r="L1" t="str">
        <f>'Budget global'!D1</f>
        <v>XX-XX-XXXX</v>
      </c>
    </row>
    <row r="2" ht="15" customHeight="1"/>
    <row r="3" ht="20.1" customHeight="1">
      <c r="B3" t="str">
        <v>Calcul du TAUX d'honoraires de l'auteur.e de projet</v>
      </c>
    </row>
    <row r="4" ht="30" customHeight="1" xml:space="preserve">
      <c r="B4" t="str" xml:space="preserve">
        <v xml:space="preserve">CATEGORIE 3 : Construction d'ouvrage au programme complexe (bâtiments admin, culturels, judiciaires, écoles secondaires et supérieures, etc.)_x000d_
OU Rénovation simple au sens de la PEB * OU Remise en état **</v>
      </c>
    </row>
    <row r="5" ht="13.5" customHeight="1"/>
    <row r="6" ht="12.75" customHeight="1">
      <c r="B6" t="str">
        <v>Calcul  des honoraires d'architectes</v>
      </c>
      <c r="K6" t="str">
        <v>Calcul honoraires selon forfait appliqué par la Cf</v>
      </c>
      <c r="N6" t="str">
        <v>Honoraires effectifs après arrondissement :</v>
      </c>
    </row>
    <row r="7" ht="26.25" customHeight="1">
      <c r="B7" t="str">
        <v>Tranche</v>
      </c>
      <c r="D7" t="str">
        <v xml:space="preserve">de 0 à 220.000€ </v>
      </c>
      <c r="E7" t="str">
        <v>de 220.000 à 750.000 €</v>
      </c>
      <c r="F7" t="str">
        <v>de 750.000 à 1.900.000 €</v>
      </c>
      <c r="G7" t="str">
        <v>de 1.900.000 à 7.500.000 €</v>
      </c>
      <c r="H7" t="str">
        <v>de 7.500.000 à 22.600.000 €</v>
      </c>
      <c r="I7" t="str">
        <v>au-delà</v>
      </c>
      <c r="J7" t="str">
        <v>TOTAL</v>
      </c>
    </row>
    <row r="8" ht="12.75" customHeight="1">
      <c r="B8" t="str">
        <v>Pourcentage du marché</v>
      </c>
      <c r="D8" s="3">
        <v>0.08</v>
      </c>
      <c r="E8" s="15">
        <v>0.075</v>
      </c>
      <c r="F8" s="3">
        <v>0.07</v>
      </c>
      <c r="G8" s="15">
        <v>0.065</v>
      </c>
      <c r="H8" s="15">
        <v>0.0625</v>
      </c>
      <c r="I8" s="3">
        <v>0.06</v>
      </c>
      <c r="K8" s="15" t="str">
        <v>€</v>
      </c>
      <c r="L8" t="str">
        <v>%</v>
      </c>
    </row>
    <row r="9" ht="13.5" customHeight="1">
      <c r="B9" t="str">
        <v>Si marché de</v>
      </c>
      <c r="C9" s="17">
        <f>'Budget global'!G68</f>
        <v>2370000</v>
      </c>
      <c r="D9" s="12">
        <f>IF($C9&gt;$B$12,$B$12*$D$8,$C9*$D$8)</f>
        <v>17600</v>
      </c>
      <c r="E9" s="12">
        <f>IF($C9&gt;$B$13,($B$13-$B$12)*$E$8,IF($C9&gt;$B$12,($C9-$B$12)*$E$8,0))</f>
        <v>39750</v>
      </c>
      <c r="F9" s="12">
        <f>IF($C9&gt;$B$14,($B$14-$B$13)*$F$8,IF($C9&gt;$B$13,($C9-$B$13)*$F$8,0))</f>
        <v>80500.00000000001</v>
      </c>
      <c r="G9" s="12">
        <f>IF($C9&gt;$B$15,($B$15-$B$14)*$G$8,IF($C9&gt;$B$14,($C9-$B$14)*$G$8,0))</f>
        <v>30550</v>
      </c>
      <c r="H9" s="12">
        <f>IF($C9&gt;$B$16,($B$16-$B$15)*$H$8,IF($C9&gt;$B$15,($C9-$B$15)*$H$8,0))</f>
        <v>0</v>
      </c>
      <c r="I9" s="12">
        <f>IF($C9&gt;$B$16,($C9-$B$16)*$I$8,0)</f>
        <v>0</v>
      </c>
      <c r="J9" s="12">
        <f>SUM(D9:I9)</f>
        <v>168400</v>
      </c>
      <c r="K9" s="12">
        <f>(C9*L9)/100</f>
        <v>168400</v>
      </c>
      <c r="L9" s="18">
        <f>(J9/C9)*100</f>
        <v>7.10548523206751</v>
      </c>
      <c r="N9" s="15">
        <f>L9*O75</f>
        <v>0.0711781260891957</v>
      </c>
    </row>
    <row r="10">
      <c r="C10" t="str">
        <v>Cette case est liée à l'onglet "Budget global"</v>
      </c>
      <c r="J10" t="str">
        <v>surcroît administratif (1)</v>
      </c>
      <c r="K10" s="11">
        <v>0</v>
      </c>
      <c r="L10" s="18">
        <f>K10/C9*100</f>
        <v>0</v>
      </c>
      <c r="N10" s="15">
        <f>L10*O75</f>
        <v>0</v>
      </c>
    </row>
    <row r="11">
      <c r="J11" t="str">
        <v>phasage mission/chantier (1)</v>
      </c>
      <c r="K11" s="11">
        <v>0</v>
      </c>
      <c r="L11" s="18">
        <v>0</v>
      </c>
      <c r="N11" s="15">
        <f>L11*O75</f>
        <v>0</v>
      </c>
    </row>
    <row r="12" hidden="1" outlineLevel="1">
      <c r="B12">
        <v>220000</v>
      </c>
    </row>
    <row r="13" hidden="1" outlineLevel="1">
      <c r="B13">
        <v>750000</v>
      </c>
    </row>
    <row r="14" hidden="1" outlineLevel="1">
      <c r="B14">
        <v>1900000</v>
      </c>
    </row>
    <row r="15" hidden="1" outlineLevel="1">
      <c r="B15">
        <v>7500000</v>
      </c>
    </row>
    <row r="16" hidden="1" outlineLevel="1">
      <c r="B16">
        <v>22600000</v>
      </c>
    </row>
    <row r="17" ht="13.5" customHeight="1"/>
    <row r="18" ht="13.5" customHeight="1">
      <c r="B18" t="str">
        <v>Calcul des honoraires d'ingénieurs en stabilité (2)</v>
      </c>
      <c r="G18" t="str">
        <v>Calcul des honoraires d'ingénieurs en techniques spéciales (2)</v>
      </c>
      <c r="K18" t="str">
        <v>TOTAL</v>
      </c>
    </row>
    <row r="19" ht="26.25" customHeight="1">
      <c r="B19" t="str">
        <v>Montat du marché de base</v>
      </c>
      <c r="C19" t="str">
        <v>% du marché de base</v>
      </c>
      <c r="D19" t="str">
        <v>Taux en %</v>
      </c>
      <c r="E19" t="str">
        <v>Montant des honoraires</v>
      </c>
      <c r="G19" t="str">
        <v>Montant du marché de base</v>
      </c>
      <c r="H19" t="str">
        <v>% du marché de base</v>
      </c>
      <c r="I19" t="str">
        <v>Taux en %</v>
      </c>
      <c r="J19" t="str">
        <v>Montant des honoraires</v>
      </c>
      <c r="N19" t="str">
        <v>STAB</v>
      </c>
      <c r="O19" t="str">
        <v>TS</v>
      </c>
    </row>
    <row r="20" ht="13.5" customHeight="1">
      <c r="B20" s="12">
        <f>C9</f>
        <v>2370000</v>
      </c>
      <c r="C20" s="3">
        <v>0.2</v>
      </c>
      <c r="D20">
        <f>VLOOKUP(C21,B24:C62,2,TRUE)</f>
        <v>13.12</v>
      </c>
      <c r="E20" s="12">
        <f>(C21*D20)/100</f>
        <v>62188.8</v>
      </c>
      <c r="G20" s="12">
        <f>C9</f>
        <v>2370000</v>
      </c>
      <c r="H20" s="3">
        <v>0.2</v>
      </c>
      <c r="I20">
        <f>VLOOKUP(H21,G24:H62,2,TRUE)</f>
        <v>12.24</v>
      </c>
      <c r="J20" s="12">
        <f>(H21*I20)/100</f>
        <v>58017.6</v>
      </c>
      <c r="K20" s="12">
        <f>J20+E20</f>
        <v>120206.4</v>
      </c>
      <c r="L20" s="20">
        <f>(K20/C9)*100</f>
        <v>5.071999999999999</v>
      </c>
      <c r="N20" s="15">
        <f>D22*O75*100</f>
        <v>0.026285524036435717</v>
      </c>
      <c r="O20" s="15">
        <f>I22*O75*100</f>
        <v>0.02452247059496746</v>
      </c>
    </row>
    <row r="21" ht="13.5" customHeight="1">
      <c r="C21" s="12">
        <f>B20*C20</f>
        <v>474000</v>
      </c>
      <c r="H21" s="12">
        <f>G20*H20</f>
        <v>474000</v>
      </c>
    </row>
    <row r="22">
      <c r="C22" s="12" t="str">
        <v>Taux résultant</v>
      </c>
      <c r="D22" s="15">
        <f>E20/C9</f>
        <v>0.026240000000000003</v>
      </c>
      <c r="H22" s="12" t="str">
        <v>Taux résultant</v>
      </c>
      <c r="I22" s="15">
        <f>J20/C9</f>
        <v>0.02448</v>
      </c>
    </row>
    <row r="23"/>
    <row r="24" hidden="1" ht="13.5" customHeight="1" outlineLevel="1">
      <c r="B24" s="19" t="str">
        <v>Tranches</v>
      </c>
      <c r="C24" t="str">
        <v>FABI S - 3</v>
      </c>
      <c r="G24" s="19" t="str">
        <v>Tranches</v>
      </c>
      <c r="H24" t="str">
        <v>FABI E - 2</v>
      </c>
    </row>
    <row r="25" hidden="1" ht="13.5" customHeight="1" outlineLevel="1">
      <c r="B25" s="19">
        <v>0</v>
      </c>
      <c r="C25">
        <v>16.21</v>
      </c>
      <c r="G25" s="19">
        <v>0</v>
      </c>
      <c r="H25">
        <v>15.13</v>
      </c>
    </row>
    <row r="26" hidden="1" ht="12.75" customHeight="1" outlineLevel="1">
      <c r="B26" s="12">
        <v>100000</v>
      </c>
      <c r="C26">
        <v>16.21</v>
      </c>
      <c r="G26" s="12">
        <v>100000</v>
      </c>
      <c r="H26">
        <v>15.13</v>
      </c>
    </row>
    <row r="27" hidden="1" ht="12.75" customHeight="1" outlineLevel="1">
      <c r="B27" s="12">
        <v>125000</v>
      </c>
      <c r="C27">
        <v>15.71</v>
      </c>
      <c r="G27" s="12">
        <v>125000</v>
      </c>
      <c r="H27">
        <v>14.66</v>
      </c>
    </row>
    <row r="28" hidden="1" ht="12.75" customHeight="1" outlineLevel="1">
      <c r="B28" s="12">
        <v>150000</v>
      </c>
      <c r="C28">
        <v>15.31</v>
      </c>
      <c r="G28" s="12">
        <v>150000</v>
      </c>
      <c r="H28">
        <v>14.29</v>
      </c>
    </row>
    <row r="29" hidden="1" ht="12.75" customHeight="1" outlineLevel="1">
      <c r="B29" s="12">
        <v>175000</v>
      </c>
      <c r="C29">
        <v>14.98</v>
      </c>
      <c r="G29" s="12">
        <v>175000</v>
      </c>
      <c r="H29">
        <v>13.98</v>
      </c>
    </row>
    <row r="30" hidden="1" ht="12.75" customHeight="1" outlineLevel="1">
      <c r="B30" s="12">
        <v>200000</v>
      </c>
      <c r="C30">
        <v>14.7</v>
      </c>
      <c r="G30" s="12">
        <v>200000</v>
      </c>
      <c r="H30">
        <v>13.72</v>
      </c>
    </row>
    <row r="31" hidden="1" ht="12.75" customHeight="1" outlineLevel="1">
      <c r="B31" s="12">
        <v>225000</v>
      </c>
      <c r="C31">
        <v>14.46</v>
      </c>
      <c r="G31" s="12">
        <v>225000</v>
      </c>
      <c r="H31">
        <v>13.5</v>
      </c>
    </row>
    <row r="32" hidden="1" ht="12.75" customHeight="1" outlineLevel="1">
      <c r="B32" s="12">
        <v>250000</v>
      </c>
      <c r="C32">
        <v>14.25</v>
      </c>
      <c r="G32" s="12">
        <v>250000</v>
      </c>
      <c r="H32">
        <v>13.3</v>
      </c>
    </row>
    <row r="33" hidden="1" ht="12.75" customHeight="1" outlineLevel="1">
      <c r="B33" s="12">
        <v>300000</v>
      </c>
      <c r="C33">
        <v>13.89</v>
      </c>
      <c r="G33" s="12">
        <v>300000</v>
      </c>
      <c r="H33">
        <v>12.96</v>
      </c>
    </row>
    <row r="34" hidden="1" ht="12.75" customHeight="1" outlineLevel="1">
      <c r="B34" s="12">
        <v>350000</v>
      </c>
      <c r="C34">
        <v>13.59</v>
      </c>
      <c r="G34" s="12">
        <v>350000</v>
      </c>
      <c r="H34">
        <v>12.68</v>
      </c>
    </row>
    <row r="35" hidden="1" ht="12.75" customHeight="1" outlineLevel="1">
      <c r="B35" s="12">
        <v>400000</v>
      </c>
      <c r="C35">
        <v>13.34</v>
      </c>
      <c r="G35" s="12">
        <v>400000</v>
      </c>
      <c r="H35">
        <v>12.45</v>
      </c>
    </row>
    <row r="36" hidden="1" ht="12.75" customHeight="1" outlineLevel="1">
      <c r="B36" s="12">
        <v>450000</v>
      </c>
      <c r="C36">
        <v>13.12</v>
      </c>
      <c r="G36" s="12">
        <v>450000</v>
      </c>
      <c r="H36">
        <v>12.24</v>
      </c>
    </row>
    <row r="37" hidden="1" ht="12.75" customHeight="1" outlineLevel="1">
      <c r="B37" s="12">
        <v>500000</v>
      </c>
      <c r="C37">
        <v>12.92</v>
      </c>
      <c r="G37" s="12">
        <v>500000</v>
      </c>
      <c r="H37">
        <v>12.06</v>
      </c>
    </row>
    <row r="38" hidden="1" ht="12.75" customHeight="1" outlineLevel="1">
      <c r="B38" s="12">
        <v>600000</v>
      </c>
      <c r="C38">
        <v>12.6</v>
      </c>
      <c r="G38" s="12">
        <v>600000</v>
      </c>
      <c r="H38">
        <v>11.76</v>
      </c>
    </row>
    <row r="39" hidden="1" ht="12.75" customHeight="1" outlineLevel="1">
      <c r="B39" s="12">
        <v>700000</v>
      </c>
      <c r="C39">
        <v>12.33</v>
      </c>
      <c r="G39" s="12">
        <v>700000</v>
      </c>
      <c r="H39">
        <v>11.51</v>
      </c>
    </row>
    <row r="40" hidden="1" ht="12.75" customHeight="1" outlineLevel="1">
      <c r="B40" s="12">
        <v>800000</v>
      </c>
      <c r="C40">
        <v>12.1</v>
      </c>
      <c r="G40" s="12">
        <v>800000</v>
      </c>
      <c r="H40">
        <v>11.29</v>
      </c>
    </row>
    <row r="41" hidden="1" ht="12.75" customHeight="1" outlineLevel="1">
      <c r="B41" s="12">
        <v>900000</v>
      </c>
      <c r="C41">
        <v>11.9</v>
      </c>
      <c r="G41" s="12">
        <v>900000</v>
      </c>
      <c r="H41">
        <v>11.11</v>
      </c>
    </row>
    <row r="42" hidden="1" ht="12.75" customHeight="1" outlineLevel="1">
      <c r="B42" s="12">
        <v>1000000</v>
      </c>
      <c r="C42">
        <v>11.72</v>
      </c>
      <c r="G42" s="12">
        <v>1000000</v>
      </c>
      <c r="H42">
        <v>10.94</v>
      </c>
    </row>
    <row r="43" hidden="1" ht="12.75" customHeight="1" outlineLevel="1">
      <c r="B43" s="12">
        <v>1250000</v>
      </c>
      <c r="C43">
        <v>11.36</v>
      </c>
      <c r="G43" s="12">
        <v>1250000</v>
      </c>
      <c r="H43">
        <v>10.6</v>
      </c>
    </row>
    <row r="44" hidden="1" ht="12.75" customHeight="1" outlineLevel="1">
      <c r="B44" s="12">
        <v>1500000</v>
      </c>
      <c r="C44">
        <v>11.07</v>
      </c>
      <c r="G44" s="12">
        <v>1500000</v>
      </c>
      <c r="H44">
        <v>10.34</v>
      </c>
    </row>
    <row r="45" hidden="1" ht="12.75" customHeight="1" outlineLevel="1">
      <c r="B45" s="12">
        <v>1750000</v>
      </c>
      <c r="C45">
        <v>10.84</v>
      </c>
      <c r="G45" s="12">
        <v>1750000</v>
      </c>
      <c r="H45">
        <v>10.11</v>
      </c>
    </row>
    <row r="46" hidden="1" ht="12.75" customHeight="1" outlineLevel="1">
      <c r="B46" s="12">
        <v>2000000</v>
      </c>
      <c r="C46">
        <v>10.63</v>
      </c>
      <c r="G46" s="12">
        <v>2000000</v>
      </c>
      <c r="H46">
        <v>9.93</v>
      </c>
    </row>
    <row r="47" hidden="1" ht="12.75" customHeight="1" outlineLevel="1">
      <c r="B47" s="12">
        <v>2250000</v>
      </c>
      <c r="C47">
        <v>10.46</v>
      </c>
      <c r="G47" s="12">
        <v>2250000</v>
      </c>
      <c r="H47">
        <v>9.76</v>
      </c>
    </row>
    <row r="48" hidden="1" ht="12.75" customHeight="1" outlineLevel="1">
      <c r="B48" s="12">
        <v>2500000</v>
      </c>
      <c r="C48">
        <v>10.31</v>
      </c>
      <c r="G48" s="12">
        <v>2500000</v>
      </c>
      <c r="H48">
        <v>9.62</v>
      </c>
    </row>
    <row r="49" hidden="1" ht="12.75" customHeight="1" outlineLevel="1">
      <c r="B49" s="12">
        <v>3000000</v>
      </c>
      <c r="C49">
        <v>10.04</v>
      </c>
      <c r="G49" s="12">
        <v>3000000</v>
      </c>
      <c r="H49">
        <v>9.38</v>
      </c>
    </row>
    <row r="50" hidden="1" ht="12.75" customHeight="1" outlineLevel="1">
      <c r="B50" s="12">
        <v>3500000</v>
      </c>
      <c r="C50">
        <v>9.83</v>
      </c>
      <c r="G50" s="12">
        <v>3500000</v>
      </c>
      <c r="H50">
        <v>9.18</v>
      </c>
    </row>
    <row r="51" hidden="1" ht="12.75" customHeight="1" outlineLevel="1">
      <c r="B51" s="12">
        <v>4000000</v>
      </c>
      <c r="C51">
        <v>9.65</v>
      </c>
      <c r="G51" s="12">
        <v>4000000</v>
      </c>
      <c r="H51">
        <v>9</v>
      </c>
    </row>
    <row r="52" hidden="1" ht="12.75" customHeight="1" outlineLevel="1">
      <c r="B52" s="12">
        <v>5000000</v>
      </c>
      <c r="C52">
        <v>9.35</v>
      </c>
      <c r="G52" s="12">
        <v>5000000</v>
      </c>
      <c r="H52">
        <v>8.73</v>
      </c>
    </row>
    <row r="53" hidden="1" ht="12.75" customHeight="1" outlineLevel="1">
      <c r="B53" s="12">
        <v>6000000</v>
      </c>
      <c r="C53">
        <v>9.11</v>
      </c>
      <c r="G53" s="12">
        <v>6000000</v>
      </c>
      <c r="H53">
        <v>8.51</v>
      </c>
    </row>
    <row r="54" hidden="1" ht="12.75" customHeight="1" outlineLevel="1">
      <c r="B54" s="12">
        <v>7000000</v>
      </c>
      <c r="C54">
        <v>8.92</v>
      </c>
      <c r="G54" s="12">
        <v>7000000</v>
      </c>
      <c r="H54">
        <v>8.32</v>
      </c>
    </row>
    <row r="55" hidden="1" ht="12.75" customHeight="1" outlineLevel="1">
      <c r="B55" s="12">
        <v>8000000</v>
      </c>
      <c r="C55">
        <v>8.75</v>
      </c>
      <c r="G55" s="12">
        <v>8000000</v>
      </c>
      <c r="H55">
        <v>8.17</v>
      </c>
    </row>
    <row r="56" hidden="1" ht="12.75" customHeight="1" outlineLevel="1">
      <c r="B56" s="12">
        <v>9000000</v>
      </c>
      <c r="C56">
        <v>8.61</v>
      </c>
      <c r="G56" s="12">
        <v>9000000</v>
      </c>
      <c r="H56">
        <v>8.03</v>
      </c>
    </row>
    <row r="57" hidden="1" ht="12.75" customHeight="1" outlineLevel="1">
      <c r="B57" s="12">
        <v>10000000</v>
      </c>
      <c r="C57">
        <v>8.48</v>
      </c>
      <c r="G57" s="12">
        <v>10000000</v>
      </c>
      <c r="H57">
        <v>7.92</v>
      </c>
    </row>
    <row r="58" hidden="1" ht="12.75" customHeight="1" outlineLevel="1">
      <c r="B58" s="12">
        <v>11000000</v>
      </c>
      <c r="C58">
        <v>8.37</v>
      </c>
      <c r="G58" s="12">
        <v>11000000</v>
      </c>
      <c r="H58">
        <v>7.81</v>
      </c>
    </row>
    <row r="59" hidden="1" ht="12.75" customHeight="1" outlineLevel="1">
      <c r="B59" s="12">
        <v>12000000</v>
      </c>
      <c r="C59">
        <v>8.26</v>
      </c>
      <c r="G59" s="12">
        <v>12000000</v>
      </c>
      <c r="H59">
        <v>7.72</v>
      </c>
    </row>
    <row r="60" hidden="1" ht="12.75" customHeight="1" outlineLevel="1">
      <c r="B60" s="12">
        <v>13000000</v>
      </c>
      <c r="C60">
        <v>8.17</v>
      </c>
      <c r="G60" s="12">
        <v>13000000</v>
      </c>
      <c r="H60">
        <v>7.63</v>
      </c>
    </row>
    <row r="61" hidden="1" ht="12.75" customHeight="1" outlineLevel="1">
      <c r="B61" s="12">
        <v>14000000</v>
      </c>
      <c r="C61">
        <v>8.09</v>
      </c>
      <c r="G61" s="12">
        <v>14000000</v>
      </c>
      <c r="H61">
        <v>7.55</v>
      </c>
    </row>
    <row r="62" hidden="1" ht="12.75" customHeight="1" outlineLevel="1">
      <c r="B62" s="12">
        <v>15000000</v>
      </c>
      <c r="C62">
        <v>8.01</v>
      </c>
      <c r="G62" s="12">
        <v>15000000</v>
      </c>
      <c r="H62">
        <v>7.48</v>
      </c>
    </row>
    <row r="63" ht="80.1" customHeight="1">
      <c r="B63" s="12" t="str">
        <v xml:space="preserve">(1) En fonction de la complexité de la situation urbanistique du bien (zone natura 2000, …), de l'impact urbanistique du projet, de la nécessité d'une exécution bilingue du marché ou de la nécessité d'un phasage de la mission ou du chantier (liée à la nécessaire continuité de fonctionnement de l'infrastructure pendant le chantier ou des contraintes imposées par des subventions par exemple), la charge administrative pour l'architecte pourrait être alourdie (étude d'incidences, etc, …). Dans ce cas, un supplément d'honoraires peut être envisagé. S'il s'agit d'un bien classé, ne rien ajouter ici et vous reporter à l'onglet "catégorie 5", qui intègre directement dans les honoraires d'architectes le surplus de travail lié au caractère classé du bâtiment. </v>
      </c>
    </row>
    <row r="64" ht="13.5" customHeight="1"/>
    <row r="65" ht="13.5" customHeight="1">
      <c r="B65" t="str">
        <v>(2) En fonction de la nature du programme ou du type d'opération à mener, la part détude des ingénieurs  (stabilité et techniques spéciales) peut varier, ce pourcentage peut donc être amené à être modulé.</v>
      </c>
      <c r="J65" t="str">
        <v>Sous-Total</v>
      </c>
      <c r="K65" s="12">
        <f>K9+K20</f>
        <v>288606.4</v>
      </c>
      <c r="L65" s="18">
        <f>L9+L10+L11+L20</f>
        <v>12.177485232067509</v>
      </c>
      <c r="N65" s="15">
        <f>L65*O75</f>
        <v>0.12198612072059886</v>
      </c>
    </row>
    <row r="66" ht="13.5" customHeight="1">
      <c r="J66" t="str">
        <v>PEB (le cas échéant)</v>
      </c>
      <c r="K66" t="str">
        <v>PM</v>
      </c>
      <c r="L66" t="str">
        <v>PM</v>
      </c>
    </row>
    <row r="67" ht="13.5" customHeight="1">
      <c r="J67" t="str">
        <v>design mobilier  (3)</v>
      </c>
      <c r="K67" t="str">
        <v>PM</v>
      </c>
      <c r="L67" t="str">
        <v>PM</v>
      </c>
    </row>
    <row r="68" ht="13.5" customHeight="1">
      <c r="B68" t="str">
        <v>(3) la compétence en design mobilier doit être intégrée dans l'équipe d'auteur de projet si un design mobilier sur mesure est demandé. Dans ce cas, la compétence est valorisée via le montant des travaux qui inclut un budget pour ce mobilier</v>
      </c>
      <c r="J68" t="str">
        <v>signalétique</v>
      </c>
      <c r="K68" s="12">
        <f>C9*L68%</f>
        <v>7110</v>
      </c>
      <c r="L68" s="18">
        <v>0.3</v>
      </c>
      <c r="N68" s="15">
        <f>L68*O75</f>
        <v>0.003005204729775424</v>
      </c>
    </row>
    <row r="69" ht="13.5" customHeight="1">
      <c r="J69" t="str">
        <v>acoustique (4)</v>
      </c>
      <c r="K69" s="12">
        <f>C9*L69%</f>
        <v>11850</v>
      </c>
      <c r="L69" s="18">
        <v>0.5</v>
      </c>
      <c r="N69" s="15">
        <f>L69*O75</f>
        <v>0.005008674549625707</v>
      </c>
    </row>
    <row r="70" ht="13.5" customHeight="1">
      <c r="J70" t="str">
        <v>paysage (5)</v>
      </c>
      <c r="K70" s="12">
        <f>C9*L70%</f>
        <v>0</v>
      </c>
      <c r="L70">
        <v>0</v>
      </c>
      <c r="N70" s="15">
        <f>L70*O75</f>
        <v>0</v>
      </c>
    </row>
    <row r="71" ht="13.5" customHeight="1">
      <c r="B71" t="str">
        <v>(4)  Pour l'acoustique, on compte au minimum 0,3% du montant total des travaux. On peut monter jusqu'à 0,8 % en fonction l'activité (besoins et/ou impacts spécifiques en matière acoustique: écoles, lieux de travail, lieux culturels, lieux de spectacle, ...) et de l'environnement (pouvant être sensible: voisins proches, etc... ou lui même générateur de nuisances sonores: ligne ferroviaire, ...). L'acousticien doit donner son avis sur tout, isolation acoustique de l'enveloppe du bâti, mais aussi confort acoustique, pour la bonne qualité des activités, y compris sur les équipements.</v>
      </c>
      <c r="J71" t="str">
        <v>autre discipline? (6)</v>
      </c>
      <c r="K71" s="12">
        <f>L71%*C9</f>
        <v>0</v>
      </c>
      <c r="L71">
        <v>0</v>
      </c>
      <c r="N71" s="15">
        <f>L71*O75</f>
        <v>0</v>
      </c>
    </row>
    <row r="72" ht="24.95" customHeight="1">
      <c r="J72" t="str">
        <v>TOTAL</v>
      </c>
      <c r="K72" s="12">
        <f>SUM(K65:K71)</f>
        <v>307566.4</v>
      </c>
      <c r="L72" s="19">
        <f>SUM(L65:L71)</f>
        <v>12.97748523206751</v>
      </c>
    </row>
    <row r="73" ht="13.5" customHeight="1"/>
    <row r="74" ht="13.5" customHeight="1">
      <c r="J74" t="str">
        <v>TAUX FORFAITAIRE arrondi à</v>
      </c>
      <c r="L74" s="7">
        <f>ROUND(L72/0.5,0)/100*0.5</f>
        <v>0.13</v>
      </c>
      <c r="M74" t="str">
        <v>(7)</v>
      </c>
      <c r="N74" t="str">
        <v>Facteur d'arrondissement :</v>
      </c>
    </row>
    <row r="75" ht="13.5" customHeight="1">
      <c r="B75" t="str">
        <v>(5) Pour le paysage, compter ces honoraires spécifiques de 0,75 % du montant total des travaux si les aménagments attendus vont au-delà d'un simple aménagment d'abords directs de bâtiments (grand jardin, parc, place, masterplanning sur grand terrain, …).</v>
      </c>
      <c r="J75" t="str">
        <v xml:space="preserve">MONTANT ESTIME à </v>
      </c>
      <c r="L75" s="5">
        <f>C9*L74</f>
        <v>308100</v>
      </c>
      <c r="O75">
        <f>L74/L72</f>
        <v>0.010017349099251414</v>
      </c>
    </row>
    <row r="76"/>
    <row r="77"/>
    <row r="78" ht="12.75" customHeight="1">
      <c r="B78" t="str">
        <v xml:space="preserve">(6) Parmi les autres disciplines, la compétence d'un(e) scénographe peut s'avérer nécessaire (projet de musée ou de théâtre par exemple), pour laquelle on peut compter jusqu'à 1,5% du montant des travaux. On peut également ajouter une mission BIM (si le maître d'ouvrage le demande expressément ou si il a des ambitions poussées en matière de circularité du bâtiment, à laquelle le BIM peut contribuer), pour laquelle on peut compter 1% du montant des travaux. </v>
      </c>
    </row>
    <row r="79" ht="13.5" customHeight="1"/>
    <row r="80" ht="13.5" customHeight="1"/>
    <row r="81" ht="13.5" customHeight="1"/>
    <row r="82" ht="13.5" customHeight="1"/>
    <row r="83" ht="13.5" customHeight="1">
      <c r="B83" t="str">
        <v>(7) En cas de mission incluant une tranche «Diagnostic préalable», appliquer un facteur de 95% au taux final. Il est en effet considéré que cette mission préalable, faisant l’objet d’une rémunération supplémentaire et distincte, «donne une avance» au prestataire sur les étapes ultérieures.</v>
      </c>
    </row>
    <row r="84" ht="13.5" customHeight="1"/>
    <row r="85" ht="30" customHeight="1">
      <c r="B85" t="str">
        <v>* Rénovation simple (au sens de la PEB) : travaux influençant la performance énergétique à la surface de déperdition thermique n'entrant pas dans les critères du qualificatif rénové lourdement ou assimilé à du neuf.</v>
      </c>
    </row>
    <row r="86" ht="30" customHeight="1">
      <c r="B86" t="str">
        <v>** Remise en état : Pour tous travaux ne nécessitant pas l'introduction d'un PU et qui n'ont pas d'influence sur la PEB. Par exemple : inspection structurelle/traitement contre humidité, remise en état second oeuvre, remise en état réseau égouttage/impétrants, remise en état partielle des équipements TS, petits travaux d'abords</v>
      </c>
    </row>
  </sheetData>
  <mergeCells count="30">
    <mergeCell ref="L20:L21"/>
    <mergeCell ref="N20:N21"/>
    <mergeCell ref="O20:O21"/>
    <mergeCell ref="N74:O74"/>
    <mergeCell ref="B78:H81"/>
    <mergeCell ref="B68:H69"/>
    <mergeCell ref="B71:H73"/>
    <mergeCell ref="B75:H76"/>
    <mergeCell ref="N6:O6"/>
    <mergeCell ref="B7:C7"/>
    <mergeCell ref="B8:C8"/>
    <mergeCell ref="B18:E18"/>
    <mergeCell ref="G18:J18"/>
    <mergeCell ref="K18:L18"/>
    <mergeCell ref="B86:L86"/>
    <mergeCell ref="B3:L3"/>
    <mergeCell ref="B4:L4"/>
    <mergeCell ref="B74:H74"/>
    <mergeCell ref="B6:J6"/>
    <mergeCell ref="K6:L7"/>
    <mergeCell ref="B65:H66"/>
    <mergeCell ref="B63:H63"/>
    <mergeCell ref="B85:L85"/>
    <mergeCell ref="B20:B21"/>
    <mergeCell ref="D20:D21"/>
    <mergeCell ref="E20:E21"/>
    <mergeCell ref="G20:G21"/>
    <mergeCell ref="I20:I21"/>
    <mergeCell ref="J20:J21"/>
    <mergeCell ref="K20:K21"/>
  </mergeCells>
  <pageMargins left="0.2362204724409449" right="0.1968503937007874" top="0.7480314960629921" bottom="0.7480314960629921" header="0.31496062992125984" footer="0.31496062992125984"/>
  <ignoredErrors>
    <ignoredError numberStoredAsText="1" sqref="A1:P86"/>
  </ignoredErrors>
  <legacyDrawing r:id="rId1"/>
</worksheet>
</file>

<file path=xl/worksheets/sheet9.xml><?xml version="1.0" encoding="utf-8"?>
<worksheet xmlns="http://schemas.openxmlformats.org/spreadsheetml/2006/main" xmlns:r="http://schemas.openxmlformats.org/officeDocument/2006/relationships">
  <dimension ref="A1:P87"/>
  <sheetViews>
    <sheetView workbookViewId="0" rightToLeft="0"/>
  </sheetViews>
  <cols>
    <col min="1" max="1" customWidth="1" width="2.42578125"/>
    <col min="2" max="2" customWidth="1" width="14.7109375"/>
    <col min="3" max="3" customWidth="1" width="14.7109375"/>
    <col min="4" max="4" customWidth="1" width="14.7109375"/>
    <col min="5" max="5" customWidth="1" width="14.7109375"/>
    <col min="6" max="6" customWidth="1" width="14.7109375"/>
    <col min="7" max="7" customWidth="1" width="14.7109375"/>
    <col min="8" max="8" customWidth="1" width="22.42578125"/>
    <col min="9" max="9" customWidth="1" width="14.7109375"/>
    <col min="10" max="10" customWidth="1" width="20.7109375"/>
    <col min="11" max="11" customWidth="1" width="14.7109375"/>
    <col min="12" max="12" customWidth="1" width="14.7109375"/>
    <col min="13" max="13" customWidth="1" width="3.5703125"/>
    <col min="14" max="14" customWidth="1" width="22.7109375"/>
    <col min="15" max="15" customWidth="1" width="22.7109375"/>
  </cols>
  <sheetData>
    <row r="1" ht="15" customHeight="1">
      <c r="B1" t="str">
        <f>'Budget global'!B1</f>
        <v>VILLE_Projet de xxxxxxxxxxxxxxxxxxxxxxxxxxxxxxxxxxxxxx</v>
      </c>
      <c r="K1" t="str">
        <v xml:space="preserve">Version du </v>
      </c>
      <c r="L1" t="str">
        <f>'Budget global'!D1</f>
        <v>XX-XX-XXXX</v>
      </c>
    </row>
    <row r="2" ht="15" customHeight="1"/>
    <row r="3" ht="20.1" customHeight="1">
      <c r="B3" t="str">
        <v>Calcul du TAUX d'honoraires de l'auteur.e de projet</v>
      </c>
    </row>
    <row r="4" ht="30" customHeight="1" xml:space="preserve">
      <c r="B4" t="str" xml:space="preserve">
        <v xml:space="preserve">CATEGORIE 4 : Construction de bâtiments de caractère OU au programme très complexe (hôpitaux, etc.) _x000d_
OU Réaffectation complexe OU Rénovation lourde* et Rénovation assimillée à du neuf** au sens de la PEB</v>
      </c>
    </row>
    <row r="5" ht="13.5" customHeight="1"/>
    <row r="6" ht="12.75" customHeight="1">
      <c r="B6" t="str">
        <v>Calcul  des honoraires d'architectes</v>
      </c>
      <c r="K6" t="str">
        <v>Calcul honoraires selon forfait appliqué par la Cf</v>
      </c>
      <c r="N6" t="str">
        <v>Honoraires effectifs après arrondissement :</v>
      </c>
    </row>
    <row r="7" ht="26.25" customHeight="1">
      <c r="B7" t="str">
        <v>Tranche</v>
      </c>
      <c r="D7" t="str">
        <v xml:space="preserve">de 0 à 220.000€ </v>
      </c>
      <c r="E7" t="str">
        <v>de 220.000 à 750.000 €</v>
      </c>
      <c r="F7" t="str">
        <v>de 750.000 à 1.900.000 €</v>
      </c>
      <c r="G7" t="str">
        <v>de 1.900.000 à 7.500.000 €</v>
      </c>
      <c r="H7" t="str">
        <v>de 7.500.000 à 22.600.000 €</v>
      </c>
      <c r="I7" t="str">
        <v>au-delà</v>
      </c>
      <c r="J7" t="str">
        <v>TOTAL</v>
      </c>
    </row>
    <row r="8" ht="12.75" customHeight="1">
      <c r="B8" t="str">
        <v>Pourcentage du marché</v>
      </c>
      <c r="D8" s="3">
        <v>0.12</v>
      </c>
      <c r="E8" s="15">
        <v>0.11</v>
      </c>
      <c r="F8" s="3">
        <v>0.1</v>
      </c>
      <c r="G8" s="15">
        <v>0.09</v>
      </c>
      <c r="H8" s="15">
        <v>0.085</v>
      </c>
      <c r="I8" s="3">
        <v>0.08</v>
      </c>
      <c r="L8" t="str">
        <v>%</v>
      </c>
    </row>
    <row r="9" ht="13.5" customHeight="1">
      <c r="B9" t="str">
        <v>Si marché de</v>
      </c>
      <c r="C9" s="17">
        <f>'Budget global'!G68</f>
        <v>2370000</v>
      </c>
      <c r="D9" s="12">
        <f>IF($C9&gt;$B$12,$B$12*$D$8,$C9*$D$8)</f>
        <v>26400</v>
      </c>
      <c r="E9" s="12">
        <f>IF($C9&gt;$B$13,($B$13-$B$12)*$E$8,IF($C9&gt;$B$12,($C9-$B$12)*$E$8,0))</f>
        <v>58300</v>
      </c>
      <c r="F9" s="12">
        <f>IF($C9&gt;$B$14,($B$14-$B$13)*$F$8,IF($C9&gt;$B$13,($C9-$B$13)*$F$8,0))</f>
        <v>115000</v>
      </c>
      <c r="G9" s="12">
        <f>IF($C9&gt;$B$15,($B$15-$B$14)*$G$8,IF($C9&gt;$B$14,($C9-$B$14)*$G$8,0))</f>
        <v>42300</v>
      </c>
      <c r="H9" s="12">
        <f>IF($C9&gt;$B$16,($B$16-$B$15)*$H$8,IF($C9&gt;$B$15,($C9-$B$15)*$H$8,0))</f>
        <v>0</v>
      </c>
      <c r="I9" s="12">
        <f>IF($C9&gt;$B$16,($C9-$B$16)*$I$8,0)</f>
        <v>0</v>
      </c>
      <c r="J9" s="12">
        <f>SUM(D9:I9)</f>
        <v>242000</v>
      </c>
      <c r="K9" s="12">
        <f>(C9*L9)/100</f>
        <v>241999.99999999997</v>
      </c>
      <c r="L9" s="18">
        <f>(J9/C9)*100</f>
        <v>10.21097046413502</v>
      </c>
      <c r="N9" s="15">
        <f>L9*O75</f>
        <v>0.10346157723602574</v>
      </c>
    </row>
    <row r="10">
      <c r="C10" t="str">
        <v>Cette case est liée à l'onglet "Budget global"</v>
      </c>
      <c r="J10" t="str">
        <v>surcroît administratif (1)</v>
      </c>
      <c r="K10" s="11">
        <v>0</v>
      </c>
      <c r="L10" s="18">
        <f>K10/C9*100</f>
        <v>0</v>
      </c>
      <c r="N10" s="15">
        <f>L10*O75</f>
        <v>0</v>
      </c>
    </row>
    <row r="11">
      <c r="J11" t="str">
        <v>phasage mission/chantier (1)</v>
      </c>
      <c r="K11" s="11">
        <v>0</v>
      </c>
      <c r="L11" s="18">
        <v>0</v>
      </c>
      <c r="N11" s="15">
        <f>L11*O75</f>
        <v>0</v>
      </c>
    </row>
    <row r="12" hidden="1" outlineLevel="1">
      <c r="B12">
        <v>220000</v>
      </c>
    </row>
    <row r="13" hidden="1" outlineLevel="1">
      <c r="B13">
        <v>750000</v>
      </c>
    </row>
    <row r="14" hidden="1" outlineLevel="1">
      <c r="B14">
        <v>1900000</v>
      </c>
    </row>
    <row r="15" hidden="1" outlineLevel="1">
      <c r="B15">
        <v>7500000</v>
      </c>
    </row>
    <row r="16" hidden="1" outlineLevel="1">
      <c r="B16">
        <v>22600000</v>
      </c>
    </row>
    <row r="17" ht="13.5" customHeight="1"/>
    <row r="18" ht="13.5" customHeight="1">
      <c r="B18" t="str">
        <v>Calcul des honoraires d'ingénieurs en stabilité (2)</v>
      </c>
      <c r="G18" t="str">
        <v>Calcul des honoraires d'ingénieurs en techniques spéciales (2)</v>
      </c>
      <c r="K18" t="str">
        <v>TOTAL</v>
      </c>
    </row>
    <row r="19" ht="26.25" customHeight="1">
      <c r="B19" t="str">
        <v>Montat du marché de base</v>
      </c>
      <c r="C19" t="str">
        <v>% du marché de base</v>
      </c>
      <c r="D19" t="str">
        <v>Taux en %</v>
      </c>
      <c r="E19" t="str">
        <v>Montant des honoraires</v>
      </c>
      <c r="G19" t="str">
        <v>Montat du marché de base</v>
      </c>
      <c r="H19" t="str">
        <v>% du marché de base</v>
      </c>
      <c r="I19" t="str">
        <v>Taux en %</v>
      </c>
      <c r="J19" t="str">
        <v>Montant des honoraires</v>
      </c>
      <c r="K19" t="str">
        <v>Honoraires</v>
      </c>
      <c r="L19" t="str">
        <v>%</v>
      </c>
      <c r="N19" t="str">
        <v>STAB</v>
      </c>
      <c r="O19" t="str">
        <v>TS</v>
      </c>
    </row>
    <row r="20" ht="13.5" customHeight="1">
      <c r="B20" s="12">
        <f>C9</f>
        <v>2370000</v>
      </c>
      <c r="C20" s="3">
        <v>0.15</v>
      </c>
      <c r="D20">
        <f>VLOOKUP(C21,B24:C62,2,TRUE)</f>
        <v>13.59</v>
      </c>
      <c r="E20" s="12">
        <f>(C21*D20)/100</f>
        <v>48312.45</v>
      </c>
      <c r="G20" s="12">
        <f>C9</f>
        <v>2370000</v>
      </c>
      <c r="H20" s="3">
        <v>0.2</v>
      </c>
      <c r="I20">
        <f>VLOOKUP(H21,G24:H62,2,TRUE)</f>
        <v>12.24</v>
      </c>
      <c r="J20" s="12">
        <f>(H21*I20)/100</f>
        <v>58017.6</v>
      </c>
      <c r="K20" s="12">
        <f>J20+E20</f>
        <v>106330.04999999999</v>
      </c>
      <c r="L20" s="20">
        <f>(K20/C9)*100</f>
        <v>4.4864999999999995</v>
      </c>
      <c r="N20" s="15">
        <f>D22*O75*100</f>
        <v>0.020654885442713357</v>
      </c>
      <c r="O20" s="15">
        <f>I22*O75*100</f>
        <v>0.024804100840697715</v>
      </c>
    </row>
    <row r="21" ht="13.5" customHeight="1">
      <c r="C21" s="12">
        <f>B20*C20</f>
        <v>355500</v>
      </c>
      <c r="H21" s="12">
        <f>G20*H20</f>
        <v>474000</v>
      </c>
    </row>
    <row r="22">
      <c r="C22" s="12" t="str">
        <v>Taux résultant</v>
      </c>
      <c r="D22" s="15">
        <f>E20/C9</f>
        <v>0.020385</v>
      </c>
      <c r="H22" s="12" t="str">
        <v>Taux résultant</v>
      </c>
      <c r="I22" s="15">
        <f>J20/C9</f>
        <v>0.02448</v>
      </c>
    </row>
    <row r="23"/>
    <row r="24" hidden="1" ht="13.5" customHeight="1" outlineLevel="1">
      <c r="B24" s="19" t="str">
        <v>Tranches</v>
      </c>
      <c r="C24" t="str">
        <v>FABI S - 3</v>
      </c>
      <c r="G24" s="19" t="str">
        <v>Tranches</v>
      </c>
      <c r="H24" t="str">
        <v>FABI E - 2</v>
      </c>
    </row>
    <row r="25" hidden="1" outlineLevel="1">
      <c r="B25" s="19">
        <v>0</v>
      </c>
      <c r="C25">
        <v>16.21</v>
      </c>
      <c r="G25" s="19">
        <v>0</v>
      </c>
      <c r="H25">
        <v>15.13</v>
      </c>
    </row>
    <row r="26" hidden="1" outlineLevel="1">
      <c r="B26" s="12">
        <v>100000</v>
      </c>
      <c r="C26">
        <v>16.21</v>
      </c>
      <c r="G26" s="12">
        <v>100000</v>
      </c>
      <c r="H26">
        <v>15.13</v>
      </c>
    </row>
    <row r="27" hidden="1" outlineLevel="1">
      <c r="B27" s="12">
        <v>125000</v>
      </c>
      <c r="C27">
        <v>15.71</v>
      </c>
      <c r="G27" s="12">
        <v>125000</v>
      </c>
      <c r="H27">
        <v>14.66</v>
      </c>
    </row>
    <row r="28" hidden="1" outlineLevel="1">
      <c r="B28" s="12">
        <v>150000</v>
      </c>
      <c r="C28">
        <v>15.31</v>
      </c>
      <c r="G28" s="12">
        <v>150000</v>
      </c>
      <c r="H28">
        <v>14.29</v>
      </c>
    </row>
    <row r="29" hidden="1" outlineLevel="1">
      <c r="B29" s="12">
        <v>175000</v>
      </c>
      <c r="C29">
        <v>14.98</v>
      </c>
      <c r="G29" s="12">
        <v>175000</v>
      </c>
      <c r="H29">
        <v>13.98</v>
      </c>
    </row>
    <row r="30" hidden="1" outlineLevel="1">
      <c r="B30" s="12">
        <v>200000</v>
      </c>
      <c r="C30">
        <v>14.7</v>
      </c>
      <c r="G30" s="12">
        <v>200000</v>
      </c>
      <c r="H30">
        <v>13.72</v>
      </c>
    </row>
    <row r="31" hidden="1" outlineLevel="1">
      <c r="B31" s="12">
        <v>225000</v>
      </c>
      <c r="C31">
        <v>14.46</v>
      </c>
      <c r="G31" s="12">
        <v>225000</v>
      </c>
      <c r="H31">
        <v>13.5</v>
      </c>
    </row>
    <row r="32" hidden="1" outlineLevel="1">
      <c r="B32" s="12">
        <v>250000</v>
      </c>
      <c r="C32">
        <v>14.25</v>
      </c>
      <c r="G32" s="12">
        <v>250000</v>
      </c>
      <c r="H32">
        <v>13.3</v>
      </c>
    </row>
    <row r="33" hidden="1" outlineLevel="1">
      <c r="B33" s="12">
        <v>300000</v>
      </c>
      <c r="C33">
        <v>13.89</v>
      </c>
      <c r="G33" s="12">
        <v>300000</v>
      </c>
      <c r="H33">
        <v>12.96</v>
      </c>
    </row>
    <row r="34" hidden="1" outlineLevel="1">
      <c r="B34" s="12">
        <v>350000</v>
      </c>
      <c r="C34">
        <v>13.59</v>
      </c>
      <c r="G34" s="12">
        <v>350000</v>
      </c>
      <c r="H34">
        <v>12.68</v>
      </c>
    </row>
    <row r="35" hidden="1" outlineLevel="1">
      <c r="B35" s="12">
        <v>400000</v>
      </c>
      <c r="C35">
        <v>13.34</v>
      </c>
      <c r="G35" s="12">
        <v>400000</v>
      </c>
      <c r="H35">
        <v>12.45</v>
      </c>
    </row>
    <row r="36" hidden="1" outlineLevel="1">
      <c r="B36" s="12">
        <v>450000</v>
      </c>
      <c r="C36">
        <v>13.12</v>
      </c>
      <c r="G36" s="12">
        <v>450000</v>
      </c>
      <c r="H36">
        <v>12.24</v>
      </c>
    </row>
    <row r="37" hidden="1" outlineLevel="1">
      <c r="B37" s="12">
        <v>500000</v>
      </c>
      <c r="C37">
        <v>12.92</v>
      </c>
      <c r="G37" s="12">
        <v>500000</v>
      </c>
      <c r="H37">
        <v>12.06</v>
      </c>
    </row>
    <row r="38" hidden="1" outlineLevel="1">
      <c r="B38" s="12">
        <v>600000</v>
      </c>
      <c r="C38">
        <v>12.6</v>
      </c>
      <c r="G38" s="12">
        <v>600000</v>
      </c>
      <c r="H38">
        <v>11.76</v>
      </c>
    </row>
    <row r="39" hidden="1" outlineLevel="1">
      <c r="B39" s="12">
        <v>700000</v>
      </c>
      <c r="C39">
        <v>12.33</v>
      </c>
      <c r="G39" s="12">
        <v>700000</v>
      </c>
      <c r="H39">
        <v>11.51</v>
      </c>
    </row>
    <row r="40" hidden="1" outlineLevel="1">
      <c r="B40" s="12">
        <v>800000</v>
      </c>
      <c r="C40">
        <v>12.1</v>
      </c>
      <c r="G40" s="12">
        <v>800000</v>
      </c>
      <c r="H40">
        <v>11.29</v>
      </c>
    </row>
    <row r="41" hidden="1" outlineLevel="1">
      <c r="B41" s="12">
        <v>900000</v>
      </c>
      <c r="C41">
        <v>11.9</v>
      </c>
      <c r="G41" s="12">
        <v>900000</v>
      </c>
      <c r="H41">
        <v>11.11</v>
      </c>
    </row>
    <row r="42" hidden="1" outlineLevel="1">
      <c r="B42" s="12">
        <v>1000000</v>
      </c>
      <c r="C42">
        <v>11.72</v>
      </c>
      <c r="G42" s="12">
        <v>1000000</v>
      </c>
      <c r="H42">
        <v>10.94</v>
      </c>
    </row>
    <row r="43" hidden="1" outlineLevel="1">
      <c r="B43" s="12">
        <v>1250000</v>
      </c>
      <c r="C43">
        <v>11.36</v>
      </c>
      <c r="G43" s="12">
        <v>1250000</v>
      </c>
      <c r="H43">
        <v>10.6</v>
      </c>
    </row>
    <row r="44" hidden="1" outlineLevel="1">
      <c r="B44" s="12">
        <v>1500000</v>
      </c>
      <c r="C44">
        <v>11.07</v>
      </c>
      <c r="G44" s="12">
        <v>1500000</v>
      </c>
      <c r="H44">
        <v>10.34</v>
      </c>
    </row>
    <row r="45" hidden="1" outlineLevel="1">
      <c r="B45" s="12">
        <v>1750000</v>
      </c>
      <c r="C45">
        <v>10.84</v>
      </c>
      <c r="G45" s="12">
        <v>1750000</v>
      </c>
      <c r="H45">
        <v>10.11</v>
      </c>
    </row>
    <row r="46" hidden="1" outlineLevel="1">
      <c r="B46" s="12">
        <v>2000000</v>
      </c>
      <c r="C46">
        <v>10.63</v>
      </c>
      <c r="G46" s="12">
        <v>2000000</v>
      </c>
      <c r="H46">
        <v>9.93</v>
      </c>
    </row>
    <row r="47" hidden="1" outlineLevel="1">
      <c r="B47" s="12">
        <v>2250000</v>
      </c>
      <c r="C47">
        <v>10.46</v>
      </c>
      <c r="G47" s="12">
        <v>2250000</v>
      </c>
      <c r="H47">
        <v>9.76</v>
      </c>
    </row>
    <row r="48" hidden="1" outlineLevel="1">
      <c r="B48" s="12">
        <v>2500000</v>
      </c>
      <c r="C48">
        <v>10.31</v>
      </c>
      <c r="G48" s="12">
        <v>2500000</v>
      </c>
      <c r="H48">
        <v>9.62</v>
      </c>
    </row>
    <row r="49" hidden="1" outlineLevel="1">
      <c r="B49" s="12">
        <v>3000000</v>
      </c>
      <c r="C49">
        <v>10.04</v>
      </c>
      <c r="G49" s="12">
        <v>3000000</v>
      </c>
      <c r="H49">
        <v>9.38</v>
      </c>
    </row>
    <row r="50" hidden="1" outlineLevel="1">
      <c r="B50" s="12">
        <v>3500000</v>
      </c>
      <c r="C50">
        <v>9.83</v>
      </c>
      <c r="G50" s="12">
        <v>3500000</v>
      </c>
      <c r="H50">
        <v>9.18</v>
      </c>
    </row>
    <row r="51" hidden="1" outlineLevel="1">
      <c r="B51" s="12">
        <v>4000000</v>
      </c>
      <c r="C51">
        <v>9.65</v>
      </c>
      <c r="G51" s="12">
        <v>4000000</v>
      </c>
      <c r="H51">
        <v>9</v>
      </c>
    </row>
    <row r="52" hidden="1" outlineLevel="1">
      <c r="B52" s="12">
        <v>5000000</v>
      </c>
      <c r="C52">
        <v>9.35</v>
      </c>
      <c r="G52" s="12">
        <v>5000000</v>
      </c>
      <c r="H52">
        <v>8.73</v>
      </c>
    </row>
    <row r="53" hidden="1" outlineLevel="1">
      <c r="B53" s="12">
        <v>6000000</v>
      </c>
      <c r="C53">
        <v>9.11</v>
      </c>
      <c r="G53" s="12">
        <v>6000000</v>
      </c>
      <c r="H53">
        <v>8.51</v>
      </c>
    </row>
    <row r="54" hidden="1" outlineLevel="1">
      <c r="B54" s="12">
        <v>7000000</v>
      </c>
      <c r="C54">
        <v>8.92</v>
      </c>
      <c r="G54" s="12">
        <v>7000000</v>
      </c>
      <c r="H54">
        <v>8.32</v>
      </c>
    </row>
    <row r="55" hidden="1" outlineLevel="1">
      <c r="B55" s="12">
        <v>8000000</v>
      </c>
      <c r="C55">
        <v>8.75</v>
      </c>
      <c r="G55" s="12">
        <v>8000000</v>
      </c>
      <c r="H55">
        <v>8.17</v>
      </c>
    </row>
    <row r="56" hidden="1" outlineLevel="1">
      <c r="B56" s="12">
        <v>9000000</v>
      </c>
      <c r="C56">
        <v>8.61</v>
      </c>
      <c r="G56" s="12">
        <v>9000000</v>
      </c>
      <c r="H56">
        <v>8.03</v>
      </c>
    </row>
    <row r="57" hidden="1" outlineLevel="1">
      <c r="B57" s="12">
        <v>10000000</v>
      </c>
      <c r="C57">
        <v>8.48</v>
      </c>
      <c r="G57" s="12">
        <v>10000000</v>
      </c>
      <c r="H57">
        <v>7.92</v>
      </c>
    </row>
    <row r="58" hidden="1" outlineLevel="1">
      <c r="B58" s="12">
        <v>11000000</v>
      </c>
      <c r="C58">
        <v>8.37</v>
      </c>
      <c r="G58" s="12">
        <v>11000000</v>
      </c>
      <c r="H58">
        <v>7.81</v>
      </c>
    </row>
    <row r="59" hidden="1" outlineLevel="1">
      <c r="B59" s="12">
        <v>12000000</v>
      </c>
      <c r="C59">
        <v>8.26</v>
      </c>
      <c r="G59" s="12">
        <v>12000000</v>
      </c>
      <c r="H59">
        <v>7.72</v>
      </c>
    </row>
    <row r="60" hidden="1" outlineLevel="1">
      <c r="B60" s="12">
        <v>13000000</v>
      </c>
      <c r="C60">
        <v>8.17</v>
      </c>
      <c r="G60" s="12">
        <v>13000000</v>
      </c>
      <c r="H60">
        <v>7.63</v>
      </c>
    </row>
    <row r="61" hidden="1" outlineLevel="1">
      <c r="B61" s="12">
        <v>14000000</v>
      </c>
      <c r="C61">
        <v>8.09</v>
      </c>
      <c r="G61" s="12">
        <v>14000000</v>
      </c>
      <c r="H61">
        <v>7.55</v>
      </c>
    </row>
    <row r="62" hidden="1" ht="13.5" customHeight="1" outlineLevel="1">
      <c r="B62" s="12">
        <v>15000000</v>
      </c>
      <c r="C62">
        <v>8.01</v>
      </c>
      <c r="G62" s="12">
        <v>15000000</v>
      </c>
      <c r="H62">
        <v>7.48</v>
      </c>
    </row>
    <row r="63" ht="80.1" customHeight="1">
      <c r="B63" s="12" t="str">
        <v xml:space="preserve">(1) En fonction de la complexité de la situation urbanistique du bien (zone natura 2000, …), de l'impact urbanistique du projet, de la nécessité d'une exécution bilingue du marché ou de la nécessité d'un phasage de la mission ou du chantier (liée à la nécessaire continuité de fonctionnement de l'infrastructure pendant le chantier ou des contraintes imposées par des subventions par exemple), la charge administrative pour l'architecte pourrait être alourdie (étude d'incidences, etc, …). Dans ce cas, un supplément d'honoraires peut être envisagé. S'il s'agit d'un bien classé, ne rien ajouter ici et vous reporter à l'onglet "catégorie 5", qui intègre directement dans les honoraires d'architectes le surplus de travail lié au caractère classé du bâtiment. </v>
      </c>
    </row>
    <row r="64" ht="13.5" customHeight="1"/>
    <row r="65" ht="13.5" customHeight="1">
      <c r="B65" t="str">
        <v>(2) En fonction de la nature du programme ou du type d'opération à mener, la part détude des ingénieurs  (stabilité et techniques spéciales) peut varier, ce pourcentage peut donc être amené à être modulé.</v>
      </c>
      <c r="J65" t="str">
        <v>Sous-Total</v>
      </c>
      <c r="K65" s="12">
        <f>K9+K20</f>
        <v>348330.04999999993</v>
      </c>
      <c r="L65" s="18">
        <f>L9+L10+L11+L20</f>
        <v>14.69747046413502</v>
      </c>
      <c r="N65" s="15">
        <f>L65*O75</f>
        <v>0.1489205635194368</v>
      </c>
    </row>
    <row r="66" ht="13.5" customHeight="1">
      <c r="J66" t="str">
        <v>PEB (le cas échéant)</v>
      </c>
      <c r="K66" t="str">
        <v>PM</v>
      </c>
      <c r="L66" t="str">
        <v>PM</v>
      </c>
    </row>
    <row r="67" ht="13.5" customHeight="1">
      <c r="J67" t="str">
        <v>design mobilier  (3)</v>
      </c>
      <c r="K67" t="str">
        <v>PM</v>
      </c>
      <c r="L67" t="str">
        <v>PM</v>
      </c>
    </row>
    <row r="68" ht="13.5" customHeight="1">
      <c r="B68" t="str">
        <v>(3) la compétence en design mobilier doit être intégrée dans l'équipe d'auteur de projet si un design mobilier sur mesure est demandé. Dans ce cas, la compétence est valorisée via le montant des travaux qui inclut un budget pour ce mobilier</v>
      </c>
      <c r="J68" t="str">
        <v>signalétique</v>
      </c>
      <c r="K68" s="12">
        <f>C9*L68%</f>
        <v>7110</v>
      </c>
      <c r="L68" s="18">
        <v>0.3</v>
      </c>
      <c r="N68" s="15">
        <f>L68*O75</f>
        <v>0.003039718240281583</v>
      </c>
    </row>
    <row r="69" ht="13.5" customHeight="1">
      <c r="J69" t="str">
        <v>acoustique (4)</v>
      </c>
      <c r="K69" s="12">
        <f>C9*L69%</f>
        <v>7110</v>
      </c>
      <c r="L69" s="18">
        <v>0.3</v>
      </c>
      <c r="N69" s="15">
        <f>L69*O75</f>
        <v>0.003039718240281583</v>
      </c>
    </row>
    <row r="70" ht="13.5" customHeight="1">
      <c r="J70" t="str">
        <v>paysage (5)</v>
      </c>
      <c r="K70" s="12">
        <f>C9*L70%</f>
        <v>0</v>
      </c>
      <c r="L70">
        <v>0</v>
      </c>
      <c r="N70" s="15">
        <f>L70*O75</f>
        <v>0</v>
      </c>
    </row>
    <row r="71" ht="13.5" customHeight="1">
      <c r="B71" t="str">
        <v>(4)  Pour l'acoustique, on compte au minimum 0,3% du montant total des travaux. On peut monter jusqu'à 0,8 % en fonction l'activité (besoins et/ou impacts spécifiques en matière acoustique: écoles, lieux de travail, lieux culturels, lieux de spectacle, ...) et de l'environnement (pouvant être sensible: voisins proches, etc... ou lui même générateur de nuisances sonores: ligne ferroviaire, ...). L'acousticien doit donner son avis sur tout, isolation acoustique de l'enveloppe du bâti, mais aussi confort acoustique, pour la bonne qualité des activités, y compris sur les équipements.</v>
      </c>
      <c r="J71" t="str">
        <v>autre discipline? (6)</v>
      </c>
      <c r="K71" s="12">
        <f>L71%*C9</f>
        <v>0</v>
      </c>
      <c r="L71">
        <v>0</v>
      </c>
      <c r="N71" s="15">
        <f>L71*O75</f>
        <v>0</v>
      </c>
    </row>
    <row r="72" ht="24.95" customHeight="1">
      <c r="J72" t="str">
        <v>TOTAL</v>
      </c>
      <c r="K72" s="12">
        <f>SUM(K65:K71)</f>
        <v>362550.04999999993</v>
      </c>
      <c r="L72" s="19">
        <f>SUM(L65:L71)</f>
        <v>15.29747046413502</v>
      </c>
    </row>
    <row r="73" ht="13.5" customHeight="1"/>
    <row r="74" ht="13.5" customHeight="1">
      <c r="J74" t="str">
        <v>TAUX FORFAITAIRE arrondi à</v>
      </c>
      <c r="L74" s="7">
        <f>ROUND(L72/0.5,0)/100*0.5</f>
        <v>0.155</v>
      </c>
      <c r="M74" t="str">
        <v>(7)</v>
      </c>
      <c r="N74" t="str">
        <v>Facteur d'arrondissement :</v>
      </c>
    </row>
    <row r="75" ht="12.75" customHeight="1">
      <c r="B75" t="str">
        <v>(5) Pour le paysage, compter ces honoraires spécifiques de 0,75 % du montant total des travaux si les aménagments attendus vont au-delà d'un simple aménagment d'abords directs de bâtiments (grand jardin, parc, place, masterplanning sur grand terrain, …).</v>
      </c>
      <c r="J75" t="str">
        <v xml:space="preserve">MONTANT ESTIME à </v>
      </c>
      <c r="L75" s="5">
        <f>C9*L74</f>
        <v>367350</v>
      </c>
      <c r="O75">
        <f>L74/L72</f>
        <v>0.010132394134271944</v>
      </c>
    </row>
    <row r="76"/>
    <row r="77"/>
    <row r="78" ht="12.75" customHeight="1">
      <c r="B78" t="str">
        <v xml:space="preserve">(6) Parmi les autres disciplines, la compétence d'un(e) scénographe peut s'avérer nécessaire (projet de musée ou de théâtre par exemple), pour laquelle on peut compter jusqu'à 1,5% du montant des travaux. On peut également ajouter une mission BIM (si le maître d'ouvrage le demande expressément ou si il a des ambitions poussées en matière de circularité du bâtiment, à laquelle le BIM peut contribuer), pour laquelle on peut compter 1% du montant des travaux. </v>
      </c>
    </row>
    <row r="79"/>
    <row r="80" ht="13.5" customHeight="1"/>
    <row r="81" ht="12.75" customHeight="1"/>
    <row r="82" ht="13.5" customHeight="1"/>
    <row r="83" ht="13.5" customHeight="1">
      <c r="B83" t="str">
        <v>(7) En cas de mission incluant une tranche «Diagnostic préalable», appliquer un facteur de 95% au taux final. Il est en effet considéré que cette mission préalable, faisant l’objet d’une rémunération supplémentaire et distincte, «donne une avance» au prestataire sur les étapes ultérieures.</v>
      </c>
    </row>
    <row r="85" ht="30" customHeight="1">
      <c r="B85" t="str">
        <v>* Rénovation lourde (au sens de la PEB) : travaux influençant la performance énergétique à au moins 50% de la surface de déperdition thermique ET avec le placement et/ou le remplacement de toutes ses installations techniques PEB. Par travaux à la surface de déperdition thermique on entend tous travaux de construction et/ou de démolition-reconstruction et/ou de rénovation</v>
      </c>
    </row>
    <row r="86" ht="39.95" customHeight="1">
      <c r="B86" t="str">
        <v>** Rénovation assimilée à du neuf (au sens de la PEB) : travaux de construction et/ou de démolition-reconstruction influençant la performance énergétique à au moins 75% de la surface de déperdition thermique ET avec le placement et/ou le remplacement de toutes ses installations techniques PEB. Par exemple : construction d'une nouvelle annexe et/ou travaux nécessitant une démolition préalable (remplacement d'une façade, remplacement des châssis).</v>
      </c>
    </row>
    <row r="87"/>
  </sheetData>
  <mergeCells count="30">
    <mergeCell ref="O20:O21"/>
    <mergeCell ref="N74:O74"/>
    <mergeCell ref="N6:O6"/>
    <mergeCell ref="B7:C7"/>
    <mergeCell ref="B8:C8"/>
    <mergeCell ref="B18:E18"/>
    <mergeCell ref="G18:J18"/>
    <mergeCell ref="K18:L18"/>
    <mergeCell ref="B20:B21"/>
    <mergeCell ref="G20:G21"/>
    <mergeCell ref="D20:D21"/>
    <mergeCell ref="E20:E21"/>
    <mergeCell ref="I20:I21"/>
    <mergeCell ref="J20:J21"/>
    <mergeCell ref="K20:K21"/>
    <mergeCell ref="L20:L21"/>
    <mergeCell ref="N20:N21"/>
    <mergeCell ref="B3:L3"/>
    <mergeCell ref="B4:L4"/>
    <mergeCell ref="B85:L85"/>
    <mergeCell ref="B86:L86"/>
    <mergeCell ref="B70:H70"/>
    <mergeCell ref="B6:J6"/>
    <mergeCell ref="K6:L7"/>
    <mergeCell ref="B65:H66"/>
    <mergeCell ref="B63:H63"/>
    <mergeCell ref="B68:H69"/>
    <mergeCell ref="B71:H73"/>
    <mergeCell ref="B75:H76"/>
    <mergeCell ref="B78:H81"/>
  </mergeCells>
  <pageMargins left="0.2362204724409449" right="0.1968503937007874" top="0.7480314960629921" bottom="0.7480314960629921" header="0.31496062992125984" footer="0.31496062992125984"/>
  <ignoredErrors>
    <ignoredError numberStoredAsText="1" sqref="A1:P87"/>
  </ignoredErrors>
  <legacyDrawing r:id="rId1"/>
</worksheet>
</file>

<file path=docProps/app.xml><?xml version="1.0" encoding="utf-8"?>
<Properties xmlns="http://schemas.openxmlformats.org/officeDocument/2006/extended-properties" xmlns:vt="http://schemas.openxmlformats.org/officeDocument/2006/docPropsVTypes">
  <Application>SheetJS</Application>
  <AppVersion>16.0300</AppVersion>
  <Company/>
  <DocSecurity>0</DocSecurity>
  <Manager/>
  <HyperlinksChanged>false</HyperlinksChanged>
  <SharedDoc>false</SharedDoc>
  <LinksUpToDate>false</LinksUpToDate>
  <ScaleCrop>false</ScaleCrop>
  <HeadingPairs>
    <vt:vector size="2" baseType="variant">
      <vt:variant>
        <vt:lpstr>Worksheets</vt:lpstr>
      </vt:variant>
      <vt:variant>
        <vt:i4>11</vt:i4>
      </vt:variant>
    </vt:vector>
  </HeadingPairs>
  <TitlesOfParts>
    <vt:vector size="11" baseType="lpstr">
      <vt:lpstr>MODE D'EMPLOI</vt:lpstr>
      <vt:lpstr>Budget global</vt:lpstr>
      <vt:lpstr>Indexation</vt:lpstr>
      <vt:lpstr>Dédommagement</vt:lpstr>
      <vt:lpstr>Oeuvre d'Art</vt:lpstr>
      <vt:lpstr>Honor-Cat 1</vt:lpstr>
      <vt:lpstr>Honor-Cat 2</vt:lpstr>
      <vt:lpstr>Honor-Cat 3</vt:lpstr>
      <vt:lpstr>Honor-Cat 4</vt:lpstr>
      <vt:lpstr>Honor-Cat 5</vt:lpstr>
      <vt:lpstr>SYNTHESE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2013-07-03T14:55:48Z</dcterms:created>
  <dcterms:modified xsi:type="dcterms:W3CDTF">2025-07-09T05:47:55Z</dcterms:modified>
  <cp:lastPrinted>2021-07-14T06:09:25Z</cp:lastPrinted>
  <dc:title>Un modèle Excel prêt à l'emploi pour suivre les dépenses, les marges et les coûts cachés d'un chantier de rénovation.</dc:title>
</cp:coreProperties>
</file>